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hidePivotFieldList="1"/>
  <workbookProtection workbookAlgorithmName="SHA-512" workbookHashValue="xdjNJf9jAGxe3uYMnBVpY0I72XTbDSTXZUvQY4L8ZshDhZDvsmwBaQIo+OQLzQRPBJi6UwNG5Te5mSm/mOb+eQ==" workbookSaltValue="wnbSncNV7yVnuw3YhOsuAw==" workbookSpinCount="100000" lockStructure="1"/>
  <bookViews>
    <workbookView xWindow="0" yWindow="0" windowWidth="19200" windowHeight="11745"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___Data!$I$4:$J$564</definedName>
    <definedName name="_xlnm._FilterDatabase" localSheetId="2" hidden="1">___Exports!$A$5:$V$5</definedName>
    <definedName name="_xlnm._FilterDatabase" localSheetId="3" hidden="1">___Imports!$A$6:$T$6</definedName>
    <definedName name="Company_Type">___Data!#REF!</definedName>
    <definedName name="Currancy">___Data!$G$5:$G$7</definedName>
    <definedName name="Data">___Data!$L$5:$L$46</definedName>
    <definedName name="EX_Date">___Data!$C$5:$C$112</definedName>
    <definedName name="EX_IvData">___Data!$C$5:$C$112</definedName>
    <definedName name="EX_Products">___Data!$E$5:$E$74</definedName>
    <definedName name="Export_Date2018_Q2">___Data!$C$5:$C$112</definedName>
    <definedName name="Fabric">___Data!$F$5:$F$8</definedName>
    <definedName name="Gender">___Data!$D$5:$D$8</definedName>
    <definedName name="GroupStatus">Table5[Group Status]</definedName>
    <definedName name="IM_Date">___Data!$N$5:$N$460</definedName>
    <definedName name="IM_Datedec">___Data!$N$5:$N$529</definedName>
    <definedName name="IM_Products">___Data!$O$5:$O$38</definedName>
    <definedName name="Import_Date_Q3_Q4">___Data!$N$5:$N$459</definedName>
    <definedName name="ImportType">Table4[Import Type]</definedName>
    <definedName name="Info">___Data!$V$4:$X$644</definedName>
    <definedName name="Invoice_Date">" "</definedName>
    <definedName name="IsraeliSupp">___Data!#REF!</definedName>
    <definedName name="Material">___Data!$B$5:$B$6</definedName>
    <definedName name="_xlnm.Print_Area" localSheetId="0">___Data!$A$1:$AC$1023</definedName>
    <definedName name="_xlnm.Print_Area" localSheetId="2">___Exports!$A$1:$R$2000</definedName>
    <definedName name="_xlnm.Print_Area" localSheetId="3">___Imports!$A$1:$R$1001</definedName>
    <definedName name="_xlnm.Print_Area" localSheetId="1">___Summary!$B$3:$I$25</definedName>
    <definedName name="_xlnm.Print_Area" localSheetId="4">'Follow up form'!$A$1:$F$37</definedName>
    <definedName name="_xlnm.Print_Titles" localSheetId="2">___Exports!$3:$5</definedName>
    <definedName name="_xlnm.Print_Titles" localSheetId="3">___Imports!$4:$6</definedName>
    <definedName name="QualifedDate">___Data!$R$4:$S$644</definedName>
    <definedName name="USBuyers">___Data!#REF!</definedName>
  </definedNames>
  <calcPr calcId="152511" concurrentCalc="0"/>
</workbook>
</file>

<file path=xl/calcChain.xml><?xml version="1.0" encoding="utf-8"?>
<calcChain xmlns="http://schemas.openxmlformats.org/spreadsheetml/2006/main">
  <c r="X8" i="6" l="1"/>
  <c r="Y8" i="6"/>
  <c r="X9" i="6"/>
  <c r="Y9" i="6"/>
  <c r="X10" i="6"/>
  <c r="Y10" i="6"/>
  <c r="X11" i="6"/>
  <c r="Y11" i="6"/>
  <c r="X12" i="6"/>
  <c r="Y12" i="6"/>
  <c r="X13" i="6"/>
  <c r="Y13" i="6"/>
  <c r="X14" i="6"/>
  <c r="Y14" i="6"/>
  <c r="X15" i="6"/>
  <c r="Y15" i="6"/>
  <c r="X16" i="6"/>
  <c r="Y16" i="6"/>
  <c r="X17" i="6"/>
  <c r="Y17" i="6"/>
  <c r="X18" i="6"/>
  <c r="Y18" i="6"/>
  <c r="X19" i="6"/>
  <c r="Y19" i="6"/>
  <c r="X20" i="6"/>
  <c r="Y20" i="6"/>
  <c r="X21" i="6"/>
  <c r="Y21" i="6"/>
  <c r="X22" i="6"/>
  <c r="Y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Y37" i="6"/>
  <c r="X38" i="6"/>
  <c r="Y38" i="6"/>
  <c r="X39" i="6"/>
  <c r="Y39" i="6"/>
  <c r="X40" i="6"/>
  <c r="Y40" i="6"/>
  <c r="X41" i="6"/>
  <c r="Y41" i="6"/>
  <c r="X42" i="6"/>
  <c r="Y42" i="6"/>
  <c r="X43" i="6"/>
  <c r="Y43" i="6"/>
  <c r="X44" i="6"/>
  <c r="Y44" i="6"/>
  <c r="X45" i="6"/>
  <c r="Y45" i="6"/>
  <c r="X46" i="6"/>
  <c r="Y46" i="6"/>
  <c r="X47" i="6"/>
  <c r="Y47" i="6"/>
  <c r="X48" i="6"/>
  <c r="Y48" i="6"/>
  <c r="X49" i="6"/>
  <c r="Y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Y69" i="6"/>
  <c r="X70" i="6"/>
  <c r="Y70" i="6"/>
  <c r="X71" i="6"/>
  <c r="Y71" i="6"/>
  <c r="X72" i="6"/>
  <c r="Y72" i="6"/>
  <c r="X73" i="6"/>
  <c r="Y73" i="6"/>
  <c r="X74" i="6"/>
  <c r="Y74" i="6"/>
  <c r="X75" i="6"/>
  <c r="Y75" i="6"/>
  <c r="X76" i="6"/>
  <c r="Y76" i="6"/>
  <c r="X77" i="6"/>
  <c r="Y77" i="6"/>
  <c r="X78" i="6"/>
  <c r="Y78" i="6"/>
  <c r="X79" i="6"/>
  <c r="Y79" i="6"/>
  <c r="X80" i="6"/>
  <c r="Y80" i="6"/>
  <c r="X81" i="6"/>
  <c r="Y81" i="6"/>
  <c r="X82" i="6"/>
  <c r="Y82" i="6"/>
  <c r="X83" i="6"/>
  <c r="Y83" i="6"/>
  <c r="X84" i="6"/>
  <c r="Y84" i="6"/>
  <c r="X85" i="6"/>
  <c r="Y85" i="6"/>
  <c r="X86" i="6"/>
  <c r="Y86" i="6"/>
  <c r="X87" i="6"/>
  <c r="Y87" i="6"/>
  <c r="X88" i="6"/>
  <c r="Y88" i="6"/>
  <c r="X89" i="6"/>
  <c r="Y89" i="6"/>
  <c r="X90" i="6"/>
  <c r="Y90" i="6"/>
  <c r="X91" i="6"/>
  <c r="Y91" i="6"/>
  <c r="X92" i="6"/>
  <c r="Y92" i="6"/>
  <c r="X93" i="6"/>
  <c r="Y93" i="6"/>
  <c r="X94" i="6"/>
  <c r="Y94" i="6"/>
  <c r="X95" i="6"/>
  <c r="Y95" i="6"/>
  <c r="X96" i="6"/>
  <c r="Y96" i="6"/>
  <c r="X97" i="6"/>
  <c r="Y97" i="6"/>
  <c r="X98" i="6"/>
  <c r="Y98" i="6"/>
  <c r="X99" i="6"/>
  <c r="Y99" i="6"/>
  <c r="X100" i="6"/>
  <c r="Y100" i="6"/>
  <c r="X101" i="6"/>
  <c r="Y101" i="6"/>
  <c r="X102" i="6"/>
  <c r="Y102" i="6"/>
  <c r="X103" i="6"/>
  <c r="Y103" i="6"/>
  <c r="X104" i="6"/>
  <c r="Y104" i="6"/>
  <c r="X105" i="6"/>
  <c r="Y105" i="6"/>
  <c r="X106" i="6"/>
  <c r="Y106" i="6"/>
  <c r="X107" i="6"/>
  <c r="Y107" i="6"/>
  <c r="X108" i="6"/>
  <c r="Y108" i="6"/>
  <c r="X109" i="6"/>
  <c r="Y109" i="6"/>
  <c r="X110" i="6"/>
  <c r="Y110" i="6"/>
  <c r="X111" i="6"/>
  <c r="Y111" i="6"/>
  <c r="X112" i="6"/>
  <c r="Y112" i="6"/>
  <c r="X113" i="6"/>
  <c r="Y113" i="6"/>
  <c r="X114" i="6"/>
  <c r="Y114" i="6"/>
  <c r="X115" i="6"/>
  <c r="Y115" i="6"/>
  <c r="X116" i="6"/>
  <c r="Y116" i="6"/>
  <c r="X117" i="6"/>
  <c r="Y117" i="6"/>
  <c r="X118" i="6"/>
  <c r="Y118" i="6"/>
  <c r="X119" i="6"/>
  <c r="Y119" i="6"/>
  <c r="X120" i="6"/>
  <c r="Y120" i="6"/>
  <c r="X121" i="6"/>
  <c r="Y121" i="6"/>
  <c r="X122" i="6"/>
  <c r="Y122" i="6"/>
  <c r="X123" i="6"/>
  <c r="Y123" i="6"/>
  <c r="X124" i="6"/>
  <c r="Y124" i="6"/>
  <c r="X125" i="6"/>
  <c r="Y125" i="6"/>
  <c r="X126" i="6"/>
  <c r="Y126" i="6"/>
  <c r="X127" i="6"/>
  <c r="Y127" i="6"/>
  <c r="X128" i="6"/>
  <c r="Y128" i="6"/>
  <c r="X129" i="6"/>
  <c r="Y129" i="6"/>
  <c r="X130" i="6"/>
  <c r="Y130" i="6"/>
  <c r="X131" i="6"/>
  <c r="Y131" i="6"/>
  <c r="X132" i="6"/>
  <c r="Y132" i="6"/>
  <c r="X133" i="6"/>
  <c r="Y133" i="6"/>
  <c r="X134" i="6"/>
  <c r="Y134" i="6"/>
  <c r="X135" i="6"/>
  <c r="Y135" i="6"/>
  <c r="X136" i="6"/>
  <c r="Y136" i="6"/>
  <c r="X137" i="6"/>
  <c r="Y137" i="6"/>
  <c r="X138" i="6"/>
  <c r="Y138" i="6"/>
  <c r="X139" i="6"/>
  <c r="Y139" i="6"/>
  <c r="X140" i="6"/>
  <c r="Y140" i="6"/>
  <c r="X141" i="6"/>
  <c r="Y141" i="6"/>
  <c r="X142" i="6"/>
  <c r="Y142" i="6"/>
  <c r="X143" i="6"/>
  <c r="Y143" i="6"/>
  <c r="X144" i="6"/>
  <c r="Y144" i="6"/>
  <c r="X145" i="6"/>
  <c r="Y145" i="6"/>
  <c r="X146" i="6"/>
  <c r="Y146" i="6"/>
  <c r="X147" i="6"/>
  <c r="Y147" i="6"/>
  <c r="X148" i="6"/>
  <c r="Y148" i="6"/>
  <c r="X149" i="6"/>
  <c r="Y149" i="6"/>
  <c r="X150" i="6"/>
  <c r="Y150" i="6"/>
  <c r="X151" i="6"/>
  <c r="Y151" i="6"/>
  <c r="X152" i="6"/>
  <c r="Y152" i="6"/>
  <c r="X153" i="6"/>
  <c r="Y153" i="6"/>
  <c r="X154" i="6"/>
  <c r="Y154" i="6"/>
  <c r="X155" i="6"/>
  <c r="Y155" i="6"/>
  <c r="X156" i="6"/>
  <c r="Y156" i="6"/>
  <c r="X157" i="6"/>
  <c r="Y157" i="6"/>
  <c r="X158" i="6"/>
  <c r="Y158" i="6"/>
  <c r="X159" i="6"/>
  <c r="Y159" i="6"/>
  <c r="X160" i="6"/>
  <c r="Y160" i="6"/>
  <c r="X161" i="6"/>
  <c r="Y161" i="6"/>
  <c r="X162" i="6"/>
  <c r="Y162" i="6"/>
  <c r="X163" i="6"/>
  <c r="Y163" i="6"/>
  <c r="X164" i="6"/>
  <c r="Y164" i="6"/>
  <c r="X165" i="6"/>
  <c r="Y165" i="6"/>
  <c r="X166" i="6"/>
  <c r="Y166" i="6"/>
  <c r="X167" i="6"/>
  <c r="Y167" i="6"/>
  <c r="X168" i="6"/>
  <c r="Y168" i="6"/>
  <c r="X169" i="6"/>
  <c r="Y169" i="6"/>
  <c r="X170" i="6"/>
  <c r="Y170" i="6"/>
  <c r="X171" i="6"/>
  <c r="Y171" i="6"/>
  <c r="X172" i="6"/>
  <c r="Y172" i="6"/>
  <c r="X173" i="6"/>
  <c r="Y173" i="6"/>
  <c r="X174" i="6"/>
  <c r="Y174" i="6"/>
  <c r="X175" i="6"/>
  <c r="Y175" i="6"/>
  <c r="X176" i="6"/>
  <c r="Y176" i="6"/>
  <c r="X177" i="6"/>
  <c r="Y177" i="6"/>
  <c r="X178" i="6"/>
  <c r="Y178" i="6"/>
  <c r="X179" i="6"/>
  <c r="Y179" i="6"/>
  <c r="X180" i="6"/>
  <c r="Y180" i="6"/>
  <c r="X181" i="6"/>
  <c r="Y181" i="6"/>
  <c r="X182" i="6"/>
  <c r="Y182" i="6"/>
  <c r="X183" i="6"/>
  <c r="Y183" i="6"/>
  <c r="X184" i="6"/>
  <c r="Y184" i="6"/>
  <c r="X185" i="6"/>
  <c r="Y185" i="6"/>
  <c r="X186" i="6"/>
  <c r="Y186" i="6"/>
  <c r="X187" i="6"/>
  <c r="Y187" i="6"/>
  <c r="X188" i="6"/>
  <c r="Y188" i="6"/>
  <c r="X189" i="6"/>
  <c r="Y189" i="6"/>
  <c r="X190" i="6"/>
  <c r="Y190" i="6"/>
  <c r="X191" i="6"/>
  <c r="Y191" i="6"/>
  <c r="X192" i="6"/>
  <c r="Y192" i="6"/>
  <c r="X193" i="6"/>
  <c r="Y193" i="6"/>
  <c r="X194" i="6"/>
  <c r="Y194" i="6"/>
  <c r="X195" i="6"/>
  <c r="Y195" i="6"/>
  <c r="X196" i="6"/>
  <c r="Y196" i="6"/>
  <c r="X197" i="6"/>
  <c r="Y197" i="6"/>
  <c r="X198" i="6"/>
  <c r="Y198" i="6"/>
  <c r="X199" i="6"/>
  <c r="Y199" i="6"/>
  <c r="X200" i="6"/>
  <c r="Y200" i="6"/>
  <c r="X201" i="6"/>
  <c r="Y201" i="6"/>
  <c r="X202" i="6"/>
  <c r="Y202" i="6"/>
  <c r="X203" i="6"/>
  <c r="Y203" i="6"/>
  <c r="X204" i="6"/>
  <c r="Y204" i="6"/>
  <c r="X205" i="6"/>
  <c r="Y205" i="6"/>
  <c r="X206" i="6"/>
  <c r="Y206" i="6"/>
  <c r="X207" i="6"/>
  <c r="Y207" i="6"/>
  <c r="X208" i="6"/>
  <c r="Y208" i="6"/>
  <c r="X209" i="6"/>
  <c r="Y209" i="6"/>
  <c r="X210" i="6"/>
  <c r="Y210" i="6"/>
  <c r="X211" i="6"/>
  <c r="Y211" i="6"/>
  <c r="X212" i="6"/>
  <c r="Y212" i="6"/>
  <c r="X213" i="6"/>
  <c r="Y213" i="6"/>
  <c r="X214" i="6"/>
  <c r="Y214" i="6"/>
  <c r="X215" i="6"/>
  <c r="Y215" i="6"/>
  <c r="X216" i="6"/>
  <c r="Y216" i="6"/>
  <c r="X217" i="6"/>
  <c r="Y217" i="6"/>
  <c r="X218" i="6"/>
  <c r="Y218" i="6"/>
  <c r="X219" i="6"/>
  <c r="Y219" i="6"/>
  <c r="X220" i="6"/>
  <c r="Y220" i="6"/>
  <c r="X221" i="6"/>
  <c r="Y221" i="6"/>
  <c r="X222" i="6"/>
  <c r="Y222" i="6"/>
  <c r="X223" i="6"/>
  <c r="Y223" i="6"/>
  <c r="X224" i="6"/>
  <c r="Y224" i="6"/>
  <c r="X225" i="6"/>
  <c r="Y225" i="6"/>
  <c r="X226" i="6"/>
  <c r="Y226" i="6"/>
  <c r="X227" i="6"/>
  <c r="Y227" i="6"/>
  <c r="X228" i="6"/>
  <c r="Y228" i="6"/>
  <c r="X229" i="6"/>
  <c r="Y229" i="6"/>
  <c r="X230" i="6"/>
  <c r="Y230" i="6"/>
  <c r="X231" i="6"/>
  <c r="Y231" i="6"/>
  <c r="X232" i="6"/>
  <c r="Y232" i="6"/>
  <c r="X233" i="6"/>
  <c r="Y233" i="6"/>
  <c r="X234" i="6"/>
  <c r="Y234" i="6"/>
  <c r="X235" i="6"/>
  <c r="Y235" i="6"/>
  <c r="X236" i="6"/>
  <c r="Y236" i="6"/>
  <c r="X237" i="6"/>
  <c r="Y237" i="6"/>
  <c r="X238" i="6"/>
  <c r="Y238" i="6"/>
  <c r="X239" i="6"/>
  <c r="Y239" i="6"/>
  <c r="X240" i="6"/>
  <c r="Y240" i="6"/>
  <c r="X241" i="6"/>
  <c r="Y241" i="6"/>
  <c r="X242" i="6"/>
  <c r="Y242" i="6"/>
  <c r="X243" i="6"/>
  <c r="Y243" i="6"/>
  <c r="X244" i="6"/>
  <c r="Y244" i="6"/>
  <c r="X245" i="6"/>
  <c r="Y245" i="6"/>
  <c r="X246" i="6"/>
  <c r="Y246" i="6"/>
  <c r="X247" i="6"/>
  <c r="Y247" i="6"/>
  <c r="X248" i="6"/>
  <c r="Y248" i="6"/>
  <c r="X249" i="6"/>
  <c r="Y249" i="6"/>
  <c r="X250" i="6"/>
  <c r="Y250" i="6"/>
  <c r="X251" i="6"/>
  <c r="Y251" i="6"/>
  <c r="X252" i="6"/>
  <c r="Y252" i="6"/>
  <c r="X253" i="6"/>
  <c r="Y253" i="6"/>
  <c r="X254" i="6"/>
  <c r="Y254" i="6"/>
  <c r="X255" i="6"/>
  <c r="Y255" i="6"/>
  <c r="X256" i="6"/>
  <c r="Y256" i="6"/>
  <c r="X257" i="6"/>
  <c r="Y257" i="6"/>
  <c r="X258" i="6"/>
  <c r="Y258" i="6"/>
  <c r="X259" i="6"/>
  <c r="Y259" i="6"/>
  <c r="X260" i="6"/>
  <c r="Y260" i="6"/>
  <c r="X261" i="6"/>
  <c r="Y261" i="6"/>
  <c r="X262" i="6"/>
  <c r="Y262" i="6"/>
  <c r="X263" i="6"/>
  <c r="Y263" i="6"/>
  <c r="X264" i="6"/>
  <c r="Y264" i="6"/>
  <c r="X265" i="6"/>
  <c r="Y265" i="6"/>
  <c r="X266" i="6"/>
  <c r="Y266" i="6"/>
  <c r="X267" i="6"/>
  <c r="Y267" i="6"/>
  <c r="X268" i="6"/>
  <c r="Y268" i="6"/>
  <c r="X269" i="6"/>
  <c r="Y269" i="6"/>
  <c r="X270" i="6"/>
  <c r="Y270" i="6"/>
  <c r="X271" i="6"/>
  <c r="Y271" i="6"/>
  <c r="X272" i="6"/>
  <c r="Y272" i="6"/>
  <c r="X273" i="6"/>
  <c r="Y273" i="6"/>
  <c r="X274" i="6"/>
  <c r="Y274" i="6"/>
  <c r="X275" i="6"/>
  <c r="Y275" i="6"/>
  <c r="X276" i="6"/>
  <c r="Y276" i="6"/>
  <c r="X277" i="6"/>
  <c r="Y277" i="6"/>
  <c r="X278" i="6"/>
  <c r="Y278" i="6"/>
  <c r="X279" i="6"/>
  <c r="Y279" i="6"/>
  <c r="X280" i="6"/>
  <c r="Y280" i="6"/>
  <c r="X281" i="6"/>
  <c r="Y281" i="6"/>
  <c r="X282" i="6"/>
  <c r="Y282" i="6"/>
  <c r="X283" i="6"/>
  <c r="Y283" i="6"/>
  <c r="X284" i="6"/>
  <c r="Y284" i="6"/>
  <c r="X285" i="6"/>
  <c r="Y285" i="6"/>
  <c r="X286" i="6"/>
  <c r="Y286" i="6"/>
  <c r="X287" i="6"/>
  <c r="Y287" i="6"/>
  <c r="X288" i="6"/>
  <c r="Y288" i="6"/>
  <c r="X289" i="6"/>
  <c r="Y289" i="6"/>
  <c r="X290" i="6"/>
  <c r="Y290" i="6"/>
  <c r="X291" i="6"/>
  <c r="Y291" i="6"/>
  <c r="X292" i="6"/>
  <c r="Y292" i="6"/>
  <c r="X293" i="6"/>
  <c r="Y293" i="6"/>
  <c r="X294" i="6"/>
  <c r="Y294" i="6"/>
  <c r="X295" i="6"/>
  <c r="Y295" i="6"/>
  <c r="X296" i="6"/>
  <c r="Y296" i="6"/>
  <c r="X297" i="6"/>
  <c r="Y297" i="6"/>
  <c r="X298" i="6"/>
  <c r="Y298" i="6"/>
  <c r="X299" i="6"/>
  <c r="Y299" i="6"/>
  <c r="X300" i="6"/>
  <c r="Y300" i="6"/>
  <c r="X301" i="6"/>
  <c r="Y301" i="6"/>
  <c r="X302" i="6"/>
  <c r="Y302" i="6"/>
  <c r="X303" i="6"/>
  <c r="Y303" i="6"/>
  <c r="X304" i="6"/>
  <c r="Y304" i="6"/>
  <c r="X305" i="6"/>
  <c r="Y305" i="6"/>
  <c r="X306" i="6"/>
  <c r="Y306" i="6"/>
  <c r="X307" i="6"/>
  <c r="Y307" i="6"/>
  <c r="X308" i="6"/>
  <c r="Y308" i="6"/>
  <c r="X309" i="6"/>
  <c r="Y309" i="6"/>
  <c r="X310" i="6"/>
  <c r="Y310" i="6"/>
  <c r="X311" i="6"/>
  <c r="Y311" i="6"/>
  <c r="X312" i="6"/>
  <c r="Y312" i="6"/>
  <c r="X313" i="6"/>
  <c r="Y313" i="6"/>
  <c r="X314" i="6"/>
  <c r="Y314" i="6"/>
  <c r="X315" i="6"/>
  <c r="Y315" i="6"/>
  <c r="X316" i="6"/>
  <c r="Y316" i="6"/>
  <c r="X317" i="6"/>
  <c r="Y317" i="6"/>
  <c r="X318" i="6"/>
  <c r="Y318" i="6"/>
  <c r="X319" i="6"/>
  <c r="Y319" i="6"/>
  <c r="X320" i="6"/>
  <c r="Y320" i="6"/>
  <c r="X321" i="6"/>
  <c r="Y321" i="6"/>
  <c r="X322" i="6"/>
  <c r="Y322" i="6"/>
  <c r="X323" i="6"/>
  <c r="Y323" i="6"/>
  <c r="X324" i="6"/>
  <c r="Y324" i="6"/>
  <c r="X325" i="6"/>
  <c r="Y325" i="6"/>
  <c r="X326" i="6"/>
  <c r="Y326" i="6"/>
  <c r="X327" i="6"/>
  <c r="Y327" i="6"/>
  <c r="X328" i="6"/>
  <c r="Y328" i="6"/>
  <c r="X329" i="6"/>
  <c r="Y329" i="6"/>
  <c r="X330" i="6"/>
  <c r="Y330" i="6"/>
  <c r="X331" i="6"/>
  <c r="Y331" i="6"/>
  <c r="X332" i="6"/>
  <c r="Y332" i="6"/>
  <c r="X333" i="6"/>
  <c r="Y333" i="6"/>
  <c r="X334" i="6"/>
  <c r="Y334" i="6"/>
  <c r="X335" i="6"/>
  <c r="Y335" i="6"/>
  <c r="X336" i="6"/>
  <c r="Y336" i="6"/>
  <c r="X337" i="6"/>
  <c r="Y337" i="6"/>
  <c r="X338" i="6"/>
  <c r="Y338" i="6"/>
  <c r="X339" i="6"/>
  <c r="Y339" i="6"/>
  <c r="X340" i="6"/>
  <c r="Y340" i="6"/>
  <c r="X341" i="6"/>
  <c r="Y341" i="6"/>
  <c r="X342" i="6"/>
  <c r="Y342" i="6"/>
  <c r="X343" i="6"/>
  <c r="Y343" i="6"/>
  <c r="X344" i="6"/>
  <c r="Y344" i="6"/>
  <c r="X345" i="6"/>
  <c r="Y345" i="6"/>
  <c r="X346" i="6"/>
  <c r="Y346" i="6"/>
  <c r="X347" i="6"/>
  <c r="Y347" i="6"/>
  <c r="X348" i="6"/>
  <c r="Y348" i="6"/>
  <c r="X349" i="6"/>
  <c r="Y349" i="6"/>
  <c r="X350" i="6"/>
  <c r="Y350" i="6"/>
  <c r="X351" i="6"/>
  <c r="Y351" i="6"/>
  <c r="X352" i="6"/>
  <c r="Y352" i="6"/>
  <c r="X353" i="6"/>
  <c r="Y353" i="6"/>
  <c r="X354" i="6"/>
  <c r="Y354" i="6"/>
  <c r="X355" i="6"/>
  <c r="Y355" i="6"/>
  <c r="X356" i="6"/>
  <c r="Y356" i="6"/>
  <c r="X357" i="6"/>
  <c r="Y357" i="6"/>
  <c r="X358" i="6"/>
  <c r="Y358" i="6"/>
  <c r="X359" i="6"/>
  <c r="Y359" i="6"/>
  <c r="X360" i="6"/>
  <c r="Y360" i="6"/>
  <c r="X361" i="6"/>
  <c r="Y361" i="6"/>
  <c r="X362" i="6"/>
  <c r="Y362" i="6"/>
  <c r="X363" i="6"/>
  <c r="Y363" i="6"/>
  <c r="X364" i="6"/>
  <c r="Y364" i="6"/>
  <c r="X365" i="6"/>
  <c r="Y365" i="6"/>
  <c r="X366" i="6"/>
  <c r="Y366" i="6"/>
  <c r="X367" i="6"/>
  <c r="Y367" i="6"/>
  <c r="X368" i="6"/>
  <c r="Y368" i="6"/>
  <c r="X369" i="6"/>
  <c r="Y369" i="6"/>
  <c r="X370" i="6"/>
  <c r="Y370" i="6"/>
  <c r="X371" i="6"/>
  <c r="Y371" i="6"/>
  <c r="X372" i="6"/>
  <c r="Y372" i="6"/>
  <c r="X373" i="6"/>
  <c r="Y373" i="6"/>
  <c r="X374" i="6"/>
  <c r="Y374" i="6"/>
  <c r="X375" i="6"/>
  <c r="Y375" i="6"/>
  <c r="X376" i="6"/>
  <c r="Y376" i="6"/>
  <c r="X377" i="6"/>
  <c r="Y377" i="6"/>
  <c r="X378" i="6"/>
  <c r="Y378" i="6"/>
  <c r="X379" i="6"/>
  <c r="Y379" i="6"/>
  <c r="X380" i="6"/>
  <c r="Y380" i="6"/>
  <c r="X381" i="6"/>
  <c r="Y381" i="6"/>
  <c r="X382" i="6"/>
  <c r="Y382" i="6"/>
  <c r="X383" i="6"/>
  <c r="Y383" i="6"/>
  <c r="X384" i="6"/>
  <c r="Y384" i="6"/>
  <c r="X385" i="6"/>
  <c r="Y385" i="6"/>
  <c r="X386" i="6"/>
  <c r="Y386" i="6"/>
  <c r="X387" i="6"/>
  <c r="Y387" i="6"/>
  <c r="X388" i="6"/>
  <c r="Y388" i="6"/>
  <c r="X389" i="6"/>
  <c r="Y389" i="6"/>
  <c r="X390" i="6"/>
  <c r="Y390" i="6"/>
  <c r="X391" i="6"/>
  <c r="Y391" i="6"/>
  <c r="X392" i="6"/>
  <c r="Y392" i="6"/>
  <c r="X393" i="6"/>
  <c r="Y393" i="6"/>
  <c r="X394" i="6"/>
  <c r="Y394" i="6"/>
  <c r="X395" i="6"/>
  <c r="Y395" i="6"/>
  <c r="X396" i="6"/>
  <c r="Y396" i="6"/>
  <c r="X397" i="6"/>
  <c r="Y397" i="6"/>
  <c r="X398" i="6"/>
  <c r="Y398" i="6"/>
  <c r="X399" i="6"/>
  <c r="Y399" i="6"/>
  <c r="X400" i="6"/>
  <c r="Y400" i="6"/>
  <c r="X401" i="6"/>
  <c r="Y401" i="6"/>
  <c r="X402" i="6"/>
  <c r="Y402" i="6"/>
  <c r="X403" i="6"/>
  <c r="Y403" i="6"/>
  <c r="X404" i="6"/>
  <c r="Y404" i="6"/>
  <c r="X405" i="6"/>
  <c r="Y405" i="6"/>
  <c r="X406" i="6"/>
  <c r="Y406" i="6"/>
  <c r="X407" i="6"/>
  <c r="Y407" i="6"/>
  <c r="X408" i="6"/>
  <c r="Y408" i="6"/>
  <c r="X409" i="6"/>
  <c r="Y409" i="6"/>
  <c r="X410" i="6"/>
  <c r="Y410" i="6"/>
  <c r="X411" i="6"/>
  <c r="Y411" i="6"/>
  <c r="X412" i="6"/>
  <c r="Y412" i="6"/>
  <c r="X413" i="6"/>
  <c r="Y413" i="6"/>
  <c r="X414" i="6"/>
  <c r="Y414" i="6"/>
  <c r="X415" i="6"/>
  <c r="Y415" i="6"/>
  <c r="X416" i="6"/>
  <c r="Y416" i="6"/>
  <c r="X417" i="6"/>
  <c r="Y417" i="6"/>
  <c r="X418" i="6"/>
  <c r="Y418" i="6"/>
  <c r="X419" i="6"/>
  <c r="Y419" i="6"/>
  <c r="X420" i="6"/>
  <c r="Y420" i="6"/>
  <c r="X421" i="6"/>
  <c r="Y421" i="6"/>
  <c r="X422" i="6"/>
  <c r="Y422" i="6"/>
  <c r="X423" i="6"/>
  <c r="Y423" i="6"/>
  <c r="X424" i="6"/>
  <c r="Y424" i="6"/>
  <c r="X425" i="6"/>
  <c r="Y425" i="6"/>
  <c r="X426" i="6"/>
  <c r="Y426" i="6"/>
  <c r="X427" i="6"/>
  <c r="Y427" i="6"/>
  <c r="X428" i="6"/>
  <c r="Y428" i="6"/>
  <c r="X429" i="6"/>
  <c r="Y429" i="6"/>
  <c r="X430" i="6"/>
  <c r="Y430" i="6"/>
  <c r="X431" i="6"/>
  <c r="Y431" i="6"/>
  <c r="X432" i="6"/>
  <c r="Y432" i="6"/>
  <c r="X433" i="6"/>
  <c r="Y433" i="6"/>
  <c r="X434" i="6"/>
  <c r="Y434" i="6"/>
  <c r="X435" i="6"/>
  <c r="Y435" i="6"/>
  <c r="X436" i="6"/>
  <c r="Y436" i="6"/>
  <c r="X437" i="6"/>
  <c r="Y437" i="6"/>
  <c r="X438" i="6"/>
  <c r="Y438" i="6"/>
  <c r="X439" i="6"/>
  <c r="Y439" i="6"/>
  <c r="X440" i="6"/>
  <c r="Y440" i="6"/>
  <c r="X441" i="6"/>
  <c r="Y441" i="6"/>
  <c r="X442" i="6"/>
  <c r="Y442" i="6"/>
  <c r="X443" i="6"/>
  <c r="Y443" i="6"/>
  <c r="X444" i="6"/>
  <c r="Y444" i="6"/>
  <c r="X445" i="6"/>
  <c r="Y445" i="6"/>
  <c r="X446" i="6"/>
  <c r="Y446" i="6"/>
  <c r="X447" i="6"/>
  <c r="Y447" i="6"/>
  <c r="X448" i="6"/>
  <c r="Y448" i="6"/>
  <c r="X449" i="6"/>
  <c r="Y449" i="6"/>
  <c r="X450" i="6"/>
  <c r="Y450" i="6"/>
  <c r="X451" i="6"/>
  <c r="Y451" i="6"/>
  <c r="X452" i="6"/>
  <c r="Y452" i="6"/>
  <c r="X453" i="6"/>
  <c r="Y453" i="6"/>
  <c r="X454" i="6"/>
  <c r="Y454" i="6"/>
  <c r="X455" i="6"/>
  <c r="Y455" i="6"/>
  <c r="X456" i="6"/>
  <c r="Y456" i="6"/>
  <c r="X457" i="6"/>
  <c r="Y457" i="6"/>
  <c r="X458" i="6"/>
  <c r="Y458" i="6"/>
  <c r="X459" i="6"/>
  <c r="Y459" i="6"/>
  <c r="X460" i="6"/>
  <c r="Y460" i="6"/>
  <c r="X461" i="6"/>
  <c r="Y461" i="6"/>
  <c r="X462" i="6"/>
  <c r="Y462" i="6"/>
  <c r="X463" i="6"/>
  <c r="Y463" i="6"/>
  <c r="X464" i="6"/>
  <c r="Y464" i="6"/>
  <c r="X465" i="6"/>
  <c r="Y465" i="6"/>
  <c r="X466" i="6"/>
  <c r="Y466" i="6"/>
  <c r="X467" i="6"/>
  <c r="Y467" i="6"/>
  <c r="X468" i="6"/>
  <c r="Y468" i="6"/>
  <c r="X469" i="6"/>
  <c r="Y469" i="6"/>
  <c r="X470" i="6"/>
  <c r="Y470" i="6"/>
  <c r="X471" i="6"/>
  <c r="Y471" i="6"/>
  <c r="X472" i="6"/>
  <c r="Y472" i="6"/>
  <c r="X473" i="6"/>
  <c r="Y473" i="6"/>
  <c r="X474" i="6"/>
  <c r="Y474" i="6"/>
  <c r="X475" i="6"/>
  <c r="Y475" i="6"/>
  <c r="X476" i="6"/>
  <c r="Y476" i="6"/>
  <c r="X477" i="6"/>
  <c r="Y477" i="6"/>
  <c r="X478" i="6"/>
  <c r="Y478" i="6"/>
  <c r="X479" i="6"/>
  <c r="Y479" i="6"/>
  <c r="X480" i="6"/>
  <c r="Y480" i="6"/>
  <c r="X481" i="6"/>
  <c r="Y481" i="6"/>
  <c r="X482" i="6"/>
  <c r="Y482" i="6"/>
  <c r="X483" i="6"/>
  <c r="Y483" i="6"/>
  <c r="X484" i="6"/>
  <c r="Y484" i="6"/>
  <c r="X485" i="6"/>
  <c r="Y485" i="6"/>
  <c r="X486" i="6"/>
  <c r="Y486" i="6"/>
  <c r="X487" i="6"/>
  <c r="Y487" i="6"/>
  <c r="X488" i="6"/>
  <c r="Y488" i="6"/>
  <c r="X489" i="6"/>
  <c r="Y489" i="6"/>
  <c r="X490" i="6"/>
  <c r="Y490" i="6"/>
  <c r="X491" i="6"/>
  <c r="Y491" i="6"/>
  <c r="X492" i="6"/>
  <c r="Y492" i="6"/>
  <c r="X493" i="6"/>
  <c r="Y493" i="6"/>
  <c r="X494" i="6"/>
  <c r="Y494" i="6"/>
  <c r="X495" i="6"/>
  <c r="Y495" i="6"/>
  <c r="X496" i="6"/>
  <c r="Y496" i="6"/>
  <c r="X497" i="6"/>
  <c r="Y497" i="6"/>
  <c r="X498" i="6"/>
  <c r="Y498" i="6"/>
  <c r="X499" i="6"/>
  <c r="Y499" i="6"/>
  <c r="X500" i="6"/>
  <c r="Y500" i="6"/>
  <c r="X501" i="6"/>
  <c r="Y501" i="6"/>
  <c r="X502" i="6"/>
  <c r="Y502" i="6"/>
  <c r="X503" i="6"/>
  <c r="Y503" i="6"/>
  <c r="X504" i="6"/>
  <c r="Y504" i="6"/>
  <c r="X505" i="6"/>
  <c r="Y505" i="6"/>
  <c r="X506" i="6"/>
  <c r="Y506" i="6"/>
  <c r="X507" i="6"/>
  <c r="Y507" i="6"/>
  <c r="X508" i="6"/>
  <c r="Y508" i="6"/>
  <c r="X509" i="6"/>
  <c r="Y509" i="6"/>
  <c r="X510" i="6"/>
  <c r="Y510" i="6"/>
  <c r="X511" i="6"/>
  <c r="Y511" i="6"/>
  <c r="X512" i="6"/>
  <c r="Y512" i="6"/>
  <c r="X513" i="6"/>
  <c r="Y513" i="6"/>
  <c r="X514" i="6"/>
  <c r="Y514" i="6"/>
  <c r="X515" i="6"/>
  <c r="Y515" i="6"/>
  <c r="X516" i="6"/>
  <c r="Y516" i="6"/>
  <c r="X517" i="6"/>
  <c r="Y517" i="6"/>
  <c r="X518" i="6"/>
  <c r="Y518" i="6"/>
  <c r="X519" i="6"/>
  <c r="Y519" i="6"/>
  <c r="X520" i="6"/>
  <c r="Y520" i="6"/>
  <c r="X521" i="6"/>
  <c r="Y521" i="6"/>
  <c r="X522" i="6"/>
  <c r="Y522" i="6"/>
  <c r="X523" i="6"/>
  <c r="Y523" i="6"/>
  <c r="X524" i="6"/>
  <c r="Y524" i="6"/>
  <c r="X525" i="6"/>
  <c r="Y525" i="6"/>
  <c r="X526" i="6"/>
  <c r="Y526" i="6"/>
  <c r="X527" i="6"/>
  <c r="Y527" i="6"/>
  <c r="X528" i="6"/>
  <c r="Y528" i="6"/>
  <c r="X529" i="6"/>
  <c r="Y529" i="6"/>
  <c r="X530" i="6"/>
  <c r="Y530" i="6"/>
  <c r="X531" i="6"/>
  <c r="Y531" i="6"/>
  <c r="X532" i="6"/>
  <c r="Y532" i="6"/>
  <c r="X533" i="6"/>
  <c r="Y533" i="6"/>
  <c r="X534" i="6"/>
  <c r="Y534" i="6"/>
  <c r="X535" i="6"/>
  <c r="Y535" i="6"/>
  <c r="X536" i="6"/>
  <c r="Y536" i="6"/>
  <c r="X537" i="6"/>
  <c r="Y537" i="6"/>
  <c r="X538" i="6"/>
  <c r="Y538" i="6"/>
  <c r="X539" i="6"/>
  <c r="Y539" i="6"/>
  <c r="X540" i="6"/>
  <c r="Y540" i="6"/>
  <c r="X541" i="6"/>
  <c r="Y541" i="6"/>
  <c r="X542" i="6"/>
  <c r="Y542" i="6"/>
  <c r="X543" i="6"/>
  <c r="Y543" i="6"/>
  <c r="X544" i="6"/>
  <c r="Y544" i="6"/>
  <c r="X545" i="6"/>
  <c r="Y545" i="6"/>
  <c r="X546" i="6"/>
  <c r="Y546" i="6"/>
  <c r="X547" i="6"/>
  <c r="Y547" i="6"/>
  <c r="X548" i="6"/>
  <c r="Y548" i="6"/>
  <c r="X549" i="6"/>
  <c r="Y549" i="6"/>
  <c r="X550" i="6"/>
  <c r="Y550" i="6"/>
  <c r="X551" i="6"/>
  <c r="Y551" i="6"/>
  <c r="X552" i="6"/>
  <c r="Y552" i="6"/>
  <c r="X553" i="6"/>
  <c r="Y553" i="6"/>
  <c r="X554" i="6"/>
  <c r="Y554" i="6"/>
  <c r="X555" i="6"/>
  <c r="Y555" i="6"/>
  <c r="X556" i="6"/>
  <c r="Y556" i="6"/>
  <c r="X557" i="6"/>
  <c r="Y557" i="6"/>
  <c r="X558" i="6"/>
  <c r="Y558" i="6"/>
  <c r="X559" i="6"/>
  <c r="Y559" i="6"/>
  <c r="X560" i="6"/>
  <c r="Y560" i="6"/>
  <c r="X561" i="6"/>
  <c r="Y561" i="6"/>
  <c r="X562" i="6"/>
  <c r="Y562" i="6"/>
  <c r="X563" i="6"/>
  <c r="Y563" i="6"/>
  <c r="X564" i="6"/>
  <c r="Y564" i="6"/>
  <c r="X565" i="6"/>
  <c r="Y565" i="6"/>
  <c r="X566" i="6"/>
  <c r="Y566" i="6"/>
  <c r="X567" i="6"/>
  <c r="Y567" i="6"/>
  <c r="X568" i="6"/>
  <c r="Y568" i="6"/>
  <c r="X569" i="6"/>
  <c r="Y569" i="6"/>
  <c r="X570" i="6"/>
  <c r="Y570" i="6"/>
  <c r="X571" i="6"/>
  <c r="Y571" i="6"/>
  <c r="X572" i="6"/>
  <c r="Y572" i="6"/>
  <c r="X573" i="6"/>
  <c r="Y573" i="6"/>
  <c r="X574" i="6"/>
  <c r="Y574" i="6"/>
  <c r="X575" i="6"/>
  <c r="Y575" i="6"/>
  <c r="X576" i="6"/>
  <c r="Y576" i="6"/>
  <c r="X577" i="6"/>
  <c r="Y577" i="6"/>
  <c r="X578" i="6"/>
  <c r="Y578" i="6"/>
  <c r="X579" i="6"/>
  <c r="Y579" i="6"/>
  <c r="X580" i="6"/>
  <c r="Y580" i="6"/>
  <c r="X581" i="6"/>
  <c r="Y581" i="6"/>
  <c r="X582" i="6"/>
  <c r="Y582" i="6"/>
  <c r="X583" i="6"/>
  <c r="Y583" i="6"/>
  <c r="X584" i="6"/>
  <c r="Y584" i="6"/>
  <c r="X585" i="6"/>
  <c r="Y585" i="6"/>
  <c r="X586" i="6"/>
  <c r="Y586" i="6"/>
  <c r="X587" i="6"/>
  <c r="Y587" i="6"/>
  <c r="X588" i="6"/>
  <c r="Y588" i="6"/>
  <c r="X589" i="6"/>
  <c r="Y589" i="6"/>
  <c r="X590" i="6"/>
  <c r="Y590" i="6"/>
  <c r="X591" i="6"/>
  <c r="Y591" i="6"/>
  <c r="X592" i="6"/>
  <c r="Y592" i="6"/>
  <c r="X593" i="6"/>
  <c r="Y593" i="6"/>
  <c r="X594" i="6"/>
  <c r="Y594" i="6"/>
  <c r="X595" i="6"/>
  <c r="Y595" i="6"/>
  <c r="X596" i="6"/>
  <c r="Y596" i="6"/>
  <c r="X597" i="6"/>
  <c r="Y597" i="6"/>
  <c r="X598" i="6"/>
  <c r="Y598" i="6"/>
  <c r="X599" i="6"/>
  <c r="Y599" i="6"/>
  <c r="X600" i="6"/>
  <c r="Y600" i="6"/>
  <c r="X601" i="6"/>
  <c r="Y601" i="6"/>
  <c r="X602" i="6"/>
  <c r="Y602" i="6"/>
  <c r="X603" i="6"/>
  <c r="Y603" i="6"/>
  <c r="X604" i="6"/>
  <c r="Y604" i="6"/>
  <c r="X605" i="6"/>
  <c r="Y605" i="6"/>
  <c r="X606" i="6"/>
  <c r="Y606" i="6"/>
  <c r="X607" i="6"/>
  <c r="Y607" i="6"/>
  <c r="X608" i="6"/>
  <c r="Y608" i="6"/>
  <c r="X609" i="6"/>
  <c r="Y609" i="6"/>
  <c r="X610" i="6"/>
  <c r="Y610" i="6"/>
  <c r="X611" i="6"/>
  <c r="Y611" i="6"/>
  <c r="X612" i="6"/>
  <c r="Y612" i="6"/>
  <c r="X613" i="6"/>
  <c r="Y613" i="6"/>
  <c r="X614" i="6"/>
  <c r="Y614" i="6"/>
  <c r="X615" i="6"/>
  <c r="Y615" i="6"/>
  <c r="X616" i="6"/>
  <c r="Y616" i="6"/>
  <c r="X617" i="6"/>
  <c r="Y617" i="6"/>
  <c r="X618" i="6"/>
  <c r="Y618" i="6"/>
  <c r="X619" i="6"/>
  <c r="Y619" i="6"/>
  <c r="X620" i="6"/>
  <c r="Y620" i="6"/>
  <c r="X621" i="6"/>
  <c r="Y621" i="6"/>
  <c r="X622" i="6"/>
  <c r="Y622" i="6"/>
  <c r="X623" i="6"/>
  <c r="Y623" i="6"/>
  <c r="X624" i="6"/>
  <c r="Y624" i="6"/>
  <c r="X625" i="6"/>
  <c r="Y625" i="6"/>
  <c r="X626" i="6"/>
  <c r="Y626" i="6"/>
  <c r="X627" i="6"/>
  <c r="Y627" i="6"/>
  <c r="X628" i="6"/>
  <c r="Y628" i="6"/>
  <c r="X629" i="6"/>
  <c r="Y629" i="6"/>
  <c r="X630" i="6"/>
  <c r="Y630" i="6"/>
  <c r="X631" i="6"/>
  <c r="Y631" i="6"/>
  <c r="X632" i="6"/>
  <c r="Y632" i="6"/>
  <c r="X633" i="6"/>
  <c r="Y633" i="6"/>
  <c r="X634" i="6"/>
  <c r="Y634" i="6"/>
  <c r="X635" i="6"/>
  <c r="Y635" i="6"/>
  <c r="X636" i="6"/>
  <c r="Y636" i="6"/>
  <c r="X637" i="6"/>
  <c r="Y637" i="6"/>
  <c r="X638" i="6"/>
  <c r="Y638" i="6"/>
  <c r="X639" i="6"/>
  <c r="Y639" i="6"/>
  <c r="X640" i="6"/>
  <c r="Y640" i="6"/>
  <c r="X641" i="6"/>
  <c r="Y641" i="6"/>
  <c r="X642" i="6"/>
  <c r="Y642" i="6"/>
  <c r="X643" i="6"/>
  <c r="Y643" i="6"/>
  <c r="X644" i="6"/>
  <c r="Y644" i="6"/>
  <c r="X645" i="6"/>
  <c r="Y645" i="6"/>
  <c r="X646" i="6"/>
  <c r="Y646" i="6"/>
  <c r="X647" i="6"/>
  <c r="Y647" i="6"/>
  <c r="X648" i="6"/>
  <c r="Y648" i="6"/>
  <c r="X649" i="6"/>
  <c r="Y649" i="6"/>
  <c r="X650" i="6"/>
  <c r="Y650" i="6"/>
  <c r="X651" i="6"/>
  <c r="Y651" i="6"/>
  <c r="X652" i="6"/>
  <c r="Y652" i="6"/>
  <c r="X653" i="6"/>
  <c r="Y653" i="6"/>
  <c r="X654" i="6"/>
  <c r="Y654" i="6"/>
  <c r="X655" i="6"/>
  <c r="Y655" i="6"/>
  <c r="X656" i="6"/>
  <c r="Y656" i="6"/>
  <c r="X657" i="6"/>
  <c r="Y657" i="6"/>
  <c r="X658" i="6"/>
  <c r="Y658" i="6"/>
  <c r="X659" i="6"/>
  <c r="Y659" i="6"/>
  <c r="X660" i="6"/>
  <c r="Y660" i="6"/>
  <c r="X661" i="6"/>
  <c r="Y661" i="6"/>
  <c r="X662" i="6"/>
  <c r="Y662" i="6"/>
  <c r="X663" i="6"/>
  <c r="Y663" i="6"/>
  <c r="X664" i="6"/>
  <c r="Y664" i="6"/>
  <c r="X665" i="6"/>
  <c r="Y665" i="6"/>
  <c r="X666" i="6"/>
  <c r="Y666" i="6"/>
  <c r="X667" i="6"/>
  <c r="Y667" i="6"/>
  <c r="X668" i="6"/>
  <c r="Y668" i="6"/>
  <c r="X669" i="6"/>
  <c r="Y669" i="6"/>
  <c r="X670" i="6"/>
  <c r="Y670" i="6"/>
  <c r="X671" i="6"/>
  <c r="Y671" i="6"/>
  <c r="X672" i="6"/>
  <c r="Y672" i="6"/>
  <c r="X673" i="6"/>
  <c r="Y673" i="6"/>
  <c r="X674" i="6"/>
  <c r="Y674" i="6"/>
  <c r="X675" i="6"/>
  <c r="Y675" i="6"/>
  <c r="X676" i="6"/>
  <c r="Y676" i="6"/>
  <c r="X677" i="6"/>
  <c r="Y677" i="6"/>
  <c r="X678" i="6"/>
  <c r="Y678" i="6"/>
  <c r="X679" i="6"/>
  <c r="Y679" i="6"/>
  <c r="X680" i="6"/>
  <c r="Y680" i="6"/>
  <c r="X681" i="6"/>
  <c r="Y681" i="6"/>
  <c r="X682" i="6"/>
  <c r="Y682" i="6"/>
  <c r="X683" i="6"/>
  <c r="Y683" i="6"/>
  <c r="X684" i="6"/>
  <c r="Y684" i="6"/>
  <c r="X685" i="6"/>
  <c r="Y685" i="6"/>
  <c r="X686" i="6"/>
  <c r="Y686" i="6"/>
  <c r="X687" i="6"/>
  <c r="Y687" i="6"/>
  <c r="X688" i="6"/>
  <c r="Y688" i="6"/>
  <c r="X689" i="6"/>
  <c r="Y689" i="6"/>
  <c r="X690" i="6"/>
  <c r="Y690" i="6"/>
  <c r="X691" i="6"/>
  <c r="Y691" i="6"/>
  <c r="X692" i="6"/>
  <c r="Y692" i="6"/>
  <c r="X693" i="6"/>
  <c r="Y693" i="6"/>
  <c r="X694" i="6"/>
  <c r="Y694" i="6"/>
  <c r="X695" i="6"/>
  <c r="Y695" i="6"/>
  <c r="X696" i="6"/>
  <c r="Y696" i="6"/>
  <c r="X697" i="6"/>
  <c r="Y697" i="6"/>
  <c r="X698" i="6"/>
  <c r="Y698" i="6"/>
  <c r="X699" i="6"/>
  <c r="Y699" i="6"/>
  <c r="X700" i="6"/>
  <c r="Y700" i="6"/>
  <c r="X701" i="6"/>
  <c r="Y701" i="6"/>
  <c r="X702" i="6"/>
  <c r="Y702" i="6"/>
  <c r="X703" i="6"/>
  <c r="Y703" i="6"/>
  <c r="X704" i="6"/>
  <c r="Y704" i="6"/>
  <c r="X705" i="6"/>
  <c r="Y705" i="6"/>
  <c r="X706" i="6"/>
  <c r="Y706" i="6"/>
  <c r="X707" i="6"/>
  <c r="Y707" i="6"/>
  <c r="X708" i="6"/>
  <c r="Y708" i="6"/>
  <c r="X709" i="6"/>
  <c r="Y709" i="6"/>
  <c r="X710" i="6"/>
  <c r="Y710" i="6"/>
  <c r="X711" i="6"/>
  <c r="Y711" i="6"/>
  <c r="X712" i="6"/>
  <c r="Y712" i="6"/>
  <c r="X713" i="6"/>
  <c r="Y713" i="6"/>
  <c r="X714" i="6"/>
  <c r="Y714" i="6"/>
  <c r="X715" i="6"/>
  <c r="Y715" i="6"/>
  <c r="X716" i="6"/>
  <c r="Y716" i="6"/>
  <c r="X717" i="6"/>
  <c r="Y717" i="6"/>
  <c r="X718" i="6"/>
  <c r="Y718" i="6"/>
  <c r="X719" i="6"/>
  <c r="Y719" i="6"/>
  <c r="X720" i="6"/>
  <c r="Y720" i="6"/>
  <c r="X721" i="6"/>
  <c r="Y721" i="6"/>
  <c r="X722" i="6"/>
  <c r="Y722" i="6"/>
  <c r="X723" i="6"/>
  <c r="Y723" i="6"/>
  <c r="X724" i="6"/>
  <c r="Y724" i="6"/>
  <c r="X725" i="6"/>
  <c r="Y725" i="6"/>
  <c r="X726" i="6"/>
  <c r="Y726" i="6"/>
  <c r="X727" i="6"/>
  <c r="Y727" i="6"/>
  <c r="X728" i="6"/>
  <c r="Y728" i="6"/>
  <c r="X729" i="6"/>
  <c r="Y729" i="6"/>
  <c r="X730" i="6"/>
  <c r="Y730" i="6"/>
  <c r="X731" i="6"/>
  <c r="Y731" i="6"/>
  <c r="X732" i="6"/>
  <c r="Y732" i="6"/>
  <c r="X733" i="6"/>
  <c r="Y733" i="6"/>
  <c r="X734" i="6"/>
  <c r="Y734" i="6"/>
  <c r="X735" i="6"/>
  <c r="Y735" i="6"/>
  <c r="X736" i="6"/>
  <c r="Y736" i="6"/>
  <c r="X737" i="6"/>
  <c r="Y737" i="6"/>
  <c r="X738" i="6"/>
  <c r="Y738" i="6"/>
  <c r="X739" i="6"/>
  <c r="Y739" i="6"/>
  <c r="X740" i="6"/>
  <c r="Y740" i="6"/>
  <c r="X741" i="6"/>
  <c r="Y741" i="6"/>
  <c r="X742" i="6"/>
  <c r="Y742" i="6"/>
  <c r="X743" i="6"/>
  <c r="Y743" i="6"/>
  <c r="X744" i="6"/>
  <c r="Y744" i="6"/>
  <c r="X745" i="6"/>
  <c r="Y745" i="6"/>
  <c r="X746" i="6"/>
  <c r="Y746" i="6"/>
  <c r="X747" i="6"/>
  <c r="Y747" i="6"/>
  <c r="X748" i="6"/>
  <c r="Y748" i="6"/>
  <c r="X749" i="6"/>
  <c r="Y749" i="6"/>
  <c r="X750" i="6"/>
  <c r="Y750" i="6"/>
  <c r="X751" i="6"/>
  <c r="Y751" i="6"/>
  <c r="X752" i="6"/>
  <c r="Y752" i="6"/>
  <c r="X753" i="6"/>
  <c r="Y753" i="6"/>
  <c r="X754" i="6"/>
  <c r="Y754" i="6"/>
  <c r="X755" i="6"/>
  <c r="Y755" i="6"/>
  <c r="X756" i="6"/>
  <c r="Y756" i="6"/>
  <c r="X757" i="6"/>
  <c r="Y757" i="6"/>
  <c r="X758" i="6"/>
  <c r="Y758" i="6"/>
  <c r="X759" i="6"/>
  <c r="Y759" i="6"/>
  <c r="X760" i="6"/>
  <c r="Y760" i="6"/>
  <c r="X761" i="6"/>
  <c r="Y761" i="6"/>
  <c r="X762" i="6"/>
  <c r="Y762" i="6"/>
  <c r="X763" i="6"/>
  <c r="Y763" i="6"/>
  <c r="X764" i="6"/>
  <c r="Y764" i="6"/>
  <c r="X765" i="6"/>
  <c r="Y765" i="6"/>
  <c r="X766" i="6"/>
  <c r="Y766" i="6"/>
  <c r="X767" i="6"/>
  <c r="Y767" i="6"/>
  <c r="X768" i="6"/>
  <c r="Y768" i="6"/>
  <c r="X769" i="6"/>
  <c r="Y769" i="6"/>
  <c r="X770" i="6"/>
  <c r="Y770" i="6"/>
  <c r="X771" i="6"/>
  <c r="Y771" i="6"/>
  <c r="X772" i="6"/>
  <c r="Y772" i="6"/>
  <c r="X773" i="6"/>
  <c r="Y773" i="6"/>
  <c r="X774" i="6"/>
  <c r="Y774" i="6"/>
  <c r="X775" i="6"/>
  <c r="Y775" i="6"/>
  <c r="X776" i="6"/>
  <c r="Y776" i="6"/>
  <c r="X777" i="6"/>
  <c r="Y777" i="6"/>
  <c r="X778" i="6"/>
  <c r="Y778" i="6"/>
  <c r="X779" i="6"/>
  <c r="Y779" i="6"/>
  <c r="X780" i="6"/>
  <c r="Y780" i="6"/>
  <c r="X781" i="6"/>
  <c r="Y781" i="6"/>
  <c r="X782" i="6"/>
  <c r="Y782" i="6"/>
  <c r="X783" i="6"/>
  <c r="Y783" i="6"/>
  <c r="X784" i="6"/>
  <c r="Y784" i="6"/>
  <c r="X785" i="6"/>
  <c r="Y785" i="6"/>
  <c r="X786" i="6"/>
  <c r="Y786" i="6"/>
  <c r="X787" i="6"/>
  <c r="Y787" i="6"/>
  <c r="X788" i="6"/>
  <c r="Y788" i="6"/>
  <c r="X789" i="6"/>
  <c r="Y789" i="6"/>
  <c r="X790" i="6"/>
  <c r="Y790" i="6"/>
  <c r="X791" i="6"/>
  <c r="Y791" i="6"/>
  <c r="X792" i="6"/>
  <c r="Y792" i="6"/>
  <c r="X793" i="6"/>
  <c r="Y793" i="6"/>
  <c r="X794" i="6"/>
  <c r="Y794" i="6"/>
  <c r="X795" i="6"/>
  <c r="Y795" i="6"/>
  <c r="X796" i="6"/>
  <c r="Y796" i="6"/>
  <c r="X797" i="6"/>
  <c r="Y797" i="6"/>
  <c r="X798" i="6"/>
  <c r="Y798" i="6"/>
  <c r="X799" i="6"/>
  <c r="Y799" i="6"/>
  <c r="X800" i="6"/>
  <c r="Y800" i="6"/>
  <c r="X801" i="6"/>
  <c r="Y801" i="6"/>
  <c r="X802" i="6"/>
  <c r="Y802" i="6"/>
  <c r="X803" i="6"/>
  <c r="Y803" i="6"/>
  <c r="X804" i="6"/>
  <c r="Y804" i="6"/>
  <c r="X805" i="6"/>
  <c r="Y805" i="6"/>
  <c r="X806" i="6"/>
  <c r="Y806" i="6"/>
  <c r="X807" i="6"/>
  <c r="Y807" i="6"/>
  <c r="X808" i="6"/>
  <c r="Y808" i="6"/>
  <c r="X809" i="6"/>
  <c r="Y809" i="6"/>
  <c r="X810" i="6"/>
  <c r="Y810" i="6"/>
  <c r="X811" i="6"/>
  <c r="Y811" i="6"/>
  <c r="X812" i="6"/>
  <c r="Y812" i="6"/>
  <c r="X813" i="6"/>
  <c r="Y813" i="6"/>
  <c r="X814" i="6"/>
  <c r="Y814" i="6"/>
  <c r="X815" i="6"/>
  <c r="Y815" i="6"/>
  <c r="X816" i="6"/>
  <c r="Y816" i="6"/>
  <c r="X817" i="6"/>
  <c r="Y817" i="6"/>
  <c r="X818" i="6"/>
  <c r="Y818" i="6"/>
  <c r="X819" i="6"/>
  <c r="Y819" i="6"/>
  <c r="X820" i="6"/>
  <c r="Y820" i="6"/>
  <c r="X821" i="6"/>
  <c r="Y821" i="6"/>
  <c r="X822" i="6"/>
  <c r="Y822" i="6"/>
  <c r="X823" i="6"/>
  <c r="Y823" i="6"/>
  <c r="X824" i="6"/>
  <c r="Y824" i="6"/>
  <c r="X825" i="6"/>
  <c r="Y825" i="6"/>
  <c r="X826" i="6"/>
  <c r="Y826" i="6"/>
  <c r="X827" i="6"/>
  <c r="Y827" i="6"/>
  <c r="X828" i="6"/>
  <c r="Y828" i="6"/>
  <c r="X829" i="6"/>
  <c r="Y829" i="6"/>
  <c r="X830" i="6"/>
  <c r="Y830" i="6"/>
  <c r="X831" i="6"/>
  <c r="Y831" i="6"/>
  <c r="X832" i="6"/>
  <c r="Y832" i="6"/>
  <c r="X833" i="6"/>
  <c r="Y833" i="6"/>
  <c r="X834" i="6"/>
  <c r="Y834" i="6"/>
  <c r="X835" i="6"/>
  <c r="Y835" i="6"/>
  <c r="X836" i="6"/>
  <c r="Y836" i="6"/>
  <c r="X837" i="6"/>
  <c r="Y837" i="6"/>
  <c r="X838" i="6"/>
  <c r="Y838" i="6"/>
  <c r="X839" i="6"/>
  <c r="Y839" i="6"/>
  <c r="X840" i="6"/>
  <c r="Y840" i="6"/>
  <c r="X841" i="6"/>
  <c r="Y841" i="6"/>
  <c r="X842" i="6"/>
  <c r="Y842" i="6"/>
  <c r="X843" i="6"/>
  <c r="Y843" i="6"/>
  <c r="X844" i="6"/>
  <c r="Y844" i="6"/>
  <c r="X845" i="6"/>
  <c r="Y845" i="6"/>
  <c r="X846" i="6"/>
  <c r="Y846" i="6"/>
  <c r="X847" i="6"/>
  <c r="Y847" i="6"/>
  <c r="X848" i="6"/>
  <c r="Y848" i="6"/>
  <c r="X849" i="6"/>
  <c r="Y849" i="6"/>
  <c r="X850" i="6"/>
  <c r="Y850" i="6"/>
  <c r="X851" i="6"/>
  <c r="Y851" i="6"/>
  <c r="X852" i="6"/>
  <c r="Y852" i="6"/>
  <c r="X853" i="6"/>
  <c r="Y853" i="6"/>
  <c r="X854" i="6"/>
  <c r="Y854" i="6"/>
  <c r="X855" i="6"/>
  <c r="Y855" i="6"/>
  <c r="X856" i="6"/>
  <c r="Y856" i="6"/>
  <c r="X857" i="6"/>
  <c r="Y857" i="6"/>
  <c r="X858" i="6"/>
  <c r="Y858" i="6"/>
  <c r="X859" i="6"/>
  <c r="Y859" i="6"/>
  <c r="X860" i="6"/>
  <c r="Y860" i="6"/>
  <c r="X861" i="6"/>
  <c r="Y861" i="6"/>
  <c r="X862" i="6"/>
  <c r="Y862" i="6"/>
  <c r="X863" i="6"/>
  <c r="Y863" i="6"/>
  <c r="X864" i="6"/>
  <c r="Y864" i="6"/>
  <c r="X865" i="6"/>
  <c r="Y865" i="6"/>
  <c r="X866" i="6"/>
  <c r="Y866" i="6"/>
  <c r="X867" i="6"/>
  <c r="Y867" i="6"/>
  <c r="X868" i="6"/>
  <c r="Y868" i="6"/>
  <c r="X869" i="6"/>
  <c r="Y869" i="6"/>
  <c r="X870" i="6"/>
  <c r="Y870" i="6"/>
  <c r="X871" i="6"/>
  <c r="Y871" i="6"/>
  <c r="X872" i="6"/>
  <c r="Y872" i="6"/>
  <c r="X873" i="6"/>
  <c r="Y873" i="6"/>
  <c r="X874" i="6"/>
  <c r="Y874" i="6"/>
  <c r="X875" i="6"/>
  <c r="Y875" i="6"/>
  <c r="X876" i="6"/>
  <c r="Y876" i="6"/>
  <c r="X877" i="6"/>
  <c r="Y877" i="6"/>
  <c r="X878" i="6"/>
  <c r="Y878" i="6"/>
  <c r="X879" i="6"/>
  <c r="Y879" i="6"/>
  <c r="X880" i="6"/>
  <c r="Y880" i="6"/>
  <c r="X881" i="6"/>
  <c r="Y881" i="6"/>
  <c r="X882" i="6"/>
  <c r="Y882" i="6"/>
  <c r="X883" i="6"/>
  <c r="Y883" i="6"/>
  <c r="X884" i="6"/>
  <c r="Y884" i="6"/>
  <c r="X885" i="6"/>
  <c r="Y885" i="6"/>
  <c r="X886" i="6"/>
  <c r="Y886" i="6"/>
  <c r="X887" i="6"/>
  <c r="Y887" i="6"/>
  <c r="X888" i="6"/>
  <c r="Y888" i="6"/>
  <c r="X889" i="6"/>
  <c r="Y889" i="6"/>
  <c r="X890" i="6"/>
  <c r="Y890" i="6"/>
  <c r="X891" i="6"/>
  <c r="Y891" i="6"/>
  <c r="X892" i="6"/>
  <c r="Y892" i="6"/>
  <c r="X893" i="6"/>
  <c r="Y893" i="6"/>
  <c r="X894" i="6"/>
  <c r="Y894" i="6"/>
  <c r="X895" i="6"/>
  <c r="Y895" i="6"/>
  <c r="X896" i="6"/>
  <c r="Y896" i="6"/>
  <c r="X897" i="6"/>
  <c r="Y897" i="6"/>
  <c r="X898" i="6"/>
  <c r="Y898" i="6"/>
  <c r="X899" i="6"/>
  <c r="Y899" i="6"/>
  <c r="X900" i="6"/>
  <c r="Y900" i="6"/>
  <c r="X901" i="6"/>
  <c r="Y901" i="6"/>
  <c r="X902" i="6"/>
  <c r="Y902" i="6"/>
  <c r="X903" i="6"/>
  <c r="Y903" i="6"/>
  <c r="X904" i="6"/>
  <c r="Y904" i="6"/>
  <c r="X905" i="6"/>
  <c r="Y905" i="6"/>
  <c r="X906" i="6"/>
  <c r="Y906" i="6"/>
  <c r="X907" i="6"/>
  <c r="Y907" i="6"/>
  <c r="X908" i="6"/>
  <c r="Y908" i="6"/>
  <c r="X909" i="6"/>
  <c r="Y909" i="6"/>
  <c r="X910" i="6"/>
  <c r="Y910" i="6"/>
  <c r="X911" i="6"/>
  <c r="Y911" i="6"/>
  <c r="X912" i="6"/>
  <c r="Y912" i="6"/>
  <c r="X913" i="6"/>
  <c r="Y913" i="6"/>
  <c r="X914" i="6"/>
  <c r="Y914" i="6"/>
  <c r="X915" i="6"/>
  <c r="Y915" i="6"/>
  <c r="X916" i="6"/>
  <c r="Y916" i="6"/>
  <c r="X917" i="6"/>
  <c r="Y917" i="6"/>
  <c r="X918" i="6"/>
  <c r="Y918" i="6"/>
  <c r="X919" i="6"/>
  <c r="Y919" i="6"/>
  <c r="X920" i="6"/>
  <c r="Y920" i="6"/>
  <c r="X921" i="6"/>
  <c r="Y921" i="6"/>
  <c r="X922" i="6"/>
  <c r="Y922" i="6"/>
  <c r="X923" i="6"/>
  <c r="Y923" i="6"/>
  <c r="X924" i="6"/>
  <c r="Y924" i="6"/>
  <c r="X925" i="6"/>
  <c r="Y925" i="6"/>
  <c r="X926" i="6"/>
  <c r="Y926" i="6"/>
  <c r="X927" i="6"/>
  <c r="Y927" i="6"/>
  <c r="X928" i="6"/>
  <c r="Y928" i="6"/>
  <c r="X929" i="6"/>
  <c r="Y929" i="6"/>
  <c r="X930" i="6"/>
  <c r="Y930" i="6"/>
  <c r="X931" i="6"/>
  <c r="Y931" i="6"/>
  <c r="X932" i="6"/>
  <c r="Y932" i="6"/>
  <c r="X933" i="6"/>
  <c r="Y933" i="6"/>
  <c r="X934" i="6"/>
  <c r="Y934" i="6"/>
  <c r="X935" i="6"/>
  <c r="Y935" i="6"/>
  <c r="X936" i="6"/>
  <c r="Y936" i="6"/>
  <c r="X937" i="6"/>
  <c r="Y937" i="6"/>
  <c r="X938" i="6"/>
  <c r="Y938" i="6"/>
  <c r="X939" i="6"/>
  <c r="Y939" i="6"/>
  <c r="X940" i="6"/>
  <c r="Y940" i="6"/>
  <c r="X941" i="6"/>
  <c r="Y941" i="6"/>
  <c r="X942" i="6"/>
  <c r="Y942" i="6"/>
  <c r="X943" i="6"/>
  <c r="Y943" i="6"/>
  <c r="X944" i="6"/>
  <c r="Y944" i="6"/>
  <c r="X945" i="6"/>
  <c r="Y945" i="6"/>
  <c r="X946" i="6"/>
  <c r="Y946" i="6"/>
  <c r="X947" i="6"/>
  <c r="Y947" i="6"/>
  <c r="X948" i="6"/>
  <c r="Y948" i="6"/>
  <c r="X949" i="6"/>
  <c r="Y949" i="6"/>
  <c r="X950" i="6"/>
  <c r="Y950" i="6"/>
  <c r="X951" i="6"/>
  <c r="Y951" i="6"/>
  <c r="X952" i="6"/>
  <c r="Y952" i="6"/>
  <c r="X953" i="6"/>
  <c r="Y953" i="6"/>
  <c r="X954" i="6"/>
  <c r="Y954" i="6"/>
  <c r="X955" i="6"/>
  <c r="Y955" i="6"/>
  <c r="X956" i="6"/>
  <c r="Y956" i="6"/>
  <c r="X957" i="6"/>
  <c r="Y957" i="6"/>
  <c r="X958" i="6"/>
  <c r="Y958" i="6"/>
  <c r="X959" i="6"/>
  <c r="Y959" i="6"/>
  <c r="X960" i="6"/>
  <c r="Y960" i="6"/>
  <c r="X961" i="6"/>
  <c r="Y961" i="6"/>
  <c r="X962" i="6"/>
  <c r="Y962" i="6"/>
  <c r="X963" i="6"/>
  <c r="Y963" i="6"/>
  <c r="X964" i="6"/>
  <c r="Y964" i="6"/>
  <c r="X965" i="6"/>
  <c r="Y965" i="6"/>
  <c r="X966" i="6"/>
  <c r="Y966" i="6"/>
  <c r="X967" i="6"/>
  <c r="Y967" i="6"/>
  <c r="X968" i="6"/>
  <c r="Y968" i="6"/>
  <c r="X969" i="6"/>
  <c r="Y969" i="6"/>
  <c r="X970" i="6"/>
  <c r="Y970" i="6"/>
  <c r="X971" i="6"/>
  <c r="Y971" i="6"/>
  <c r="X972" i="6"/>
  <c r="Y972" i="6"/>
  <c r="X973" i="6"/>
  <c r="Y973" i="6"/>
  <c r="X974" i="6"/>
  <c r="Y974" i="6"/>
  <c r="X975" i="6"/>
  <c r="Y975" i="6"/>
  <c r="X976" i="6"/>
  <c r="Y976" i="6"/>
  <c r="X977" i="6"/>
  <c r="Y977" i="6"/>
  <c r="X978" i="6"/>
  <c r="Y978" i="6"/>
  <c r="X979" i="6"/>
  <c r="Y979" i="6"/>
  <c r="X980" i="6"/>
  <c r="Y980" i="6"/>
  <c r="X981" i="6"/>
  <c r="Y981" i="6"/>
  <c r="X982" i="6"/>
  <c r="Y982" i="6"/>
  <c r="X983" i="6"/>
  <c r="Y983" i="6"/>
  <c r="X984" i="6"/>
  <c r="Y984" i="6"/>
  <c r="X985" i="6"/>
  <c r="Y985" i="6"/>
  <c r="X986" i="6"/>
  <c r="Y986" i="6"/>
  <c r="X987" i="6"/>
  <c r="Y987" i="6"/>
  <c r="X988" i="6"/>
  <c r="Y988" i="6"/>
  <c r="X989" i="6"/>
  <c r="Y989" i="6"/>
  <c r="X990" i="6"/>
  <c r="Y990" i="6"/>
  <c r="X991" i="6"/>
  <c r="Y991" i="6"/>
  <c r="X992" i="6"/>
  <c r="Y992" i="6"/>
  <c r="X993" i="6"/>
  <c r="Y993" i="6"/>
  <c r="X994" i="6"/>
  <c r="Y994" i="6"/>
  <c r="X995" i="6"/>
  <c r="Y995" i="6"/>
  <c r="X996" i="6"/>
  <c r="Y996" i="6"/>
  <c r="X997" i="6"/>
  <c r="Y997" i="6"/>
  <c r="X998" i="6"/>
  <c r="Y998" i="6"/>
  <c r="X999" i="6"/>
  <c r="Y999" i="6"/>
  <c r="X1000" i="6"/>
  <c r="Y1000" i="6"/>
  <c r="X1001" i="6"/>
  <c r="Y1001" i="6"/>
  <c r="K1" i="5"/>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8" i="6"/>
  <c r="U9" i="6"/>
  <c r="U10" i="6"/>
  <c r="U11" i="6"/>
  <c r="U12" i="6"/>
  <c r="U13"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A4" i="5"/>
  <c r="A3" i="5"/>
  <c r="A5" i="6"/>
  <c r="A4" i="6"/>
  <c r="B6" i="1"/>
  <c r="B10" i="1"/>
  <c r="U7" i="6"/>
  <c r="D6" i="8"/>
  <c r="D7" i="8"/>
  <c r="D5" i="8"/>
  <c r="D24" i="1"/>
  <c r="Y7" i="6"/>
  <c r="X7" i="6"/>
  <c r="X6" i="6"/>
  <c r="G1" i="6"/>
  <c r="H17" i="1"/>
  <c r="E33" i="1"/>
  <c r="Y6" i="6"/>
  <c r="G2" i="6"/>
  <c r="G17" i="1"/>
  <c r="E34" i="1"/>
  <c r="I17" i="1"/>
  <c r="D32" i="1"/>
  <c r="D34" i="1"/>
  <c r="C37" i="1"/>
  <c r="C17" i="1"/>
  <c r="C38" i="1"/>
  <c r="C40" i="1"/>
  <c r="D33" i="1"/>
  <c r="B17" i="1"/>
  <c r="U14" i="6"/>
  <c r="C41" i="1"/>
  <c r="C42" i="1"/>
  <c r="C39" i="1"/>
  <c r="F33" i="1"/>
  <c r="G34" i="1"/>
  <c r="V937" i="6"/>
  <c r="V936" i="6"/>
  <c r="V935" i="6"/>
  <c r="V934" i="6"/>
  <c r="V933" i="6"/>
  <c r="V932" i="6"/>
  <c r="V931" i="6"/>
  <c r="V930" i="6"/>
  <c r="V929" i="6"/>
  <c r="V928" i="6"/>
  <c r="V927" i="6"/>
  <c r="V926" i="6"/>
  <c r="V925" i="6"/>
  <c r="V924" i="6"/>
  <c r="V923" i="6"/>
  <c r="V922" i="6"/>
  <c r="V921" i="6"/>
  <c r="V920" i="6"/>
  <c r="V919" i="6"/>
  <c r="V918" i="6"/>
  <c r="V917" i="6"/>
  <c r="V774" i="6"/>
  <c r="V773" i="6"/>
  <c r="V772" i="6"/>
  <c r="V771" i="6"/>
  <c r="V770" i="6"/>
  <c r="V769" i="6"/>
  <c r="V768" i="6"/>
  <c r="V767" i="6"/>
  <c r="V766" i="6"/>
  <c r="V765" i="6"/>
  <c r="V764" i="6"/>
  <c r="V763" i="6"/>
  <c r="V762" i="6"/>
  <c r="V761" i="6"/>
  <c r="V760" i="6"/>
  <c r="V759" i="6"/>
  <c r="V758" i="6"/>
  <c r="V757" i="6"/>
  <c r="V756" i="6"/>
  <c r="V755" i="6"/>
  <c r="V754" i="6"/>
  <c r="V753" i="6"/>
  <c r="V752" i="6"/>
  <c r="V751" i="6"/>
  <c r="V750" i="6"/>
  <c r="V749" i="6"/>
  <c r="V748" i="6"/>
  <c r="V747" i="6"/>
  <c r="V746" i="6"/>
  <c r="V745" i="6"/>
  <c r="V744" i="6"/>
  <c r="V743" i="6"/>
  <c r="V742" i="6"/>
  <c r="V741" i="6"/>
  <c r="V740" i="6"/>
  <c r="V73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711" i="6"/>
  <c r="V710" i="6"/>
  <c r="V709" i="6"/>
  <c r="V708" i="6"/>
  <c r="V707" i="6"/>
  <c r="V706" i="6"/>
  <c r="V705" i="6"/>
  <c r="V704" i="6"/>
  <c r="V703" i="6"/>
  <c r="V702" i="6"/>
  <c r="V701" i="6"/>
  <c r="V700" i="6"/>
  <c r="V699" i="6"/>
  <c r="V698" i="6"/>
  <c r="V697" i="6"/>
  <c r="V696" i="6"/>
  <c r="V695" i="6"/>
  <c r="V694" i="6"/>
  <c r="V693" i="6"/>
  <c r="V692" i="6"/>
  <c r="V691" i="6"/>
  <c r="V690" i="6"/>
  <c r="V689" i="6"/>
  <c r="V688" i="6"/>
  <c r="V687" i="6"/>
  <c r="V686"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6" i="6"/>
  <c r="V645" i="6"/>
  <c r="V644" i="6"/>
  <c r="V643" i="6"/>
  <c r="V642" i="6"/>
  <c r="V641" i="6"/>
  <c r="V640" i="6"/>
  <c r="V639" i="6"/>
  <c r="V638" i="6"/>
  <c r="V637" i="6"/>
  <c r="V636" i="6"/>
  <c r="V635" i="6"/>
  <c r="V634" i="6"/>
  <c r="V633" i="6"/>
  <c r="V632" i="6"/>
  <c r="V631" i="6"/>
  <c r="V630" i="6"/>
  <c r="V629" i="6"/>
  <c r="V628" i="6"/>
  <c r="V627" i="6"/>
  <c r="V626" i="6"/>
  <c r="V625" i="6"/>
  <c r="V624" i="6"/>
  <c r="V623" i="6"/>
  <c r="V622" i="6"/>
  <c r="V621" i="6"/>
  <c r="V620" i="6"/>
  <c r="V619" i="6"/>
  <c r="V618" i="6"/>
  <c r="V617" i="6"/>
  <c r="V616" i="6"/>
  <c r="V615" i="6"/>
  <c r="V614" i="6"/>
  <c r="V613"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Y999" i="5"/>
  <c r="X999" i="5"/>
  <c r="W999" i="5"/>
  <c r="Y998" i="5"/>
  <c r="X998" i="5"/>
  <c r="W998" i="5"/>
  <c r="Y997" i="5"/>
  <c r="X997" i="5"/>
  <c r="W997" i="5"/>
  <c r="Y996" i="5"/>
  <c r="X996" i="5"/>
  <c r="W996" i="5"/>
  <c r="Y995" i="5"/>
  <c r="X995" i="5"/>
  <c r="W995" i="5"/>
  <c r="Y994" i="5"/>
  <c r="X994" i="5"/>
  <c r="W994" i="5"/>
  <c r="Y993" i="5"/>
  <c r="X993" i="5"/>
  <c r="W993" i="5"/>
  <c r="Y992" i="5"/>
  <c r="X992" i="5"/>
  <c r="W992" i="5"/>
  <c r="Y991" i="5"/>
  <c r="X991" i="5"/>
  <c r="W991" i="5"/>
  <c r="Y990" i="5"/>
  <c r="X990" i="5"/>
  <c r="W990" i="5"/>
  <c r="Y989" i="5"/>
  <c r="X989" i="5"/>
  <c r="W989" i="5"/>
  <c r="Y988" i="5"/>
  <c r="X988" i="5"/>
  <c r="W988" i="5"/>
  <c r="Y987" i="5"/>
  <c r="X987" i="5"/>
  <c r="W987" i="5"/>
  <c r="Y986" i="5"/>
  <c r="X986" i="5"/>
  <c r="W986" i="5"/>
  <c r="Y985" i="5"/>
  <c r="X985" i="5"/>
  <c r="W985" i="5"/>
  <c r="Y984" i="5"/>
  <c r="X984" i="5"/>
  <c r="W984" i="5"/>
  <c r="Y983" i="5"/>
  <c r="X983" i="5"/>
  <c r="W983" i="5"/>
  <c r="Y982" i="5"/>
  <c r="X982" i="5"/>
  <c r="W982" i="5"/>
  <c r="Y981" i="5"/>
  <c r="X981" i="5"/>
  <c r="W981" i="5"/>
  <c r="Y980" i="5"/>
  <c r="X980" i="5"/>
  <c r="W980" i="5"/>
  <c r="Y979" i="5"/>
  <c r="X979" i="5"/>
  <c r="W979" i="5"/>
  <c r="Y978" i="5"/>
  <c r="X978" i="5"/>
  <c r="W978" i="5"/>
  <c r="Y977" i="5"/>
  <c r="X977" i="5"/>
  <c r="W977" i="5"/>
  <c r="Y976" i="5"/>
  <c r="X976" i="5"/>
  <c r="W976" i="5"/>
  <c r="Y975" i="5"/>
  <c r="X975" i="5"/>
  <c r="W975" i="5"/>
  <c r="Y974" i="5"/>
  <c r="X974" i="5"/>
  <c r="W974" i="5"/>
  <c r="Y973" i="5"/>
  <c r="X973" i="5"/>
  <c r="W973" i="5"/>
  <c r="Y972" i="5"/>
  <c r="X972" i="5"/>
  <c r="W972" i="5"/>
  <c r="Y971" i="5"/>
  <c r="X971" i="5"/>
  <c r="W971" i="5"/>
  <c r="Y970" i="5"/>
  <c r="X970" i="5"/>
  <c r="W970" i="5"/>
  <c r="Y969" i="5"/>
  <c r="X969" i="5"/>
  <c r="W969" i="5"/>
  <c r="Y968" i="5"/>
  <c r="X968" i="5"/>
  <c r="W968" i="5"/>
  <c r="Y967" i="5"/>
  <c r="X967" i="5"/>
  <c r="W967" i="5"/>
  <c r="Y966" i="5"/>
  <c r="X966" i="5"/>
  <c r="W966" i="5"/>
  <c r="Y965" i="5"/>
  <c r="X965" i="5"/>
  <c r="W965" i="5"/>
  <c r="Y964" i="5"/>
  <c r="X964" i="5"/>
  <c r="W964" i="5"/>
  <c r="Y963" i="5"/>
  <c r="X963" i="5"/>
  <c r="W963" i="5"/>
  <c r="Y962" i="5"/>
  <c r="X962" i="5"/>
  <c r="W962" i="5"/>
  <c r="Y961" i="5"/>
  <c r="X961" i="5"/>
  <c r="W961" i="5"/>
  <c r="Y960" i="5"/>
  <c r="X960" i="5"/>
  <c r="W960" i="5"/>
  <c r="Y959" i="5"/>
  <c r="X959" i="5"/>
  <c r="W959" i="5"/>
  <c r="Y958" i="5"/>
  <c r="X958" i="5"/>
  <c r="W958" i="5"/>
  <c r="Y957" i="5"/>
  <c r="X957" i="5"/>
  <c r="W957" i="5"/>
  <c r="Y956" i="5"/>
  <c r="X956" i="5"/>
  <c r="W956" i="5"/>
  <c r="Y955" i="5"/>
  <c r="X955" i="5"/>
  <c r="W955" i="5"/>
  <c r="Y954" i="5"/>
  <c r="X954" i="5"/>
  <c r="W954" i="5"/>
  <c r="Y953" i="5"/>
  <c r="X953" i="5"/>
  <c r="W953" i="5"/>
  <c r="Y952" i="5"/>
  <c r="X952" i="5"/>
  <c r="W952" i="5"/>
  <c r="Y951" i="5"/>
  <c r="X951" i="5"/>
  <c r="W951" i="5"/>
  <c r="Y950" i="5"/>
  <c r="X950" i="5"/>
  <c r="W950" i="5"/>
  <c r="Y949" i="5"/>
  <c r="X949" i="5"/>
  <c r="W949" i="5"/>
  <c r="Y948" i="5"/>
  <c r="X948" i="5"/>
  <c r="W948" i="5"/>
  <c r="Y947" i="5"/>
  <c r="X947" i="5"/>
  <c r="W947" i="5"/>
  <c r="Y946" i="5"/>
  <c r="X946" i="5"/>
  <c r="W946" i="5"/>
  <c r="Y945" i="5"/>
  <c r="X945" i="5"/>
  <c r="W945" i="5"/>
  <c r="Y944" i="5"/>
  <c r="X944" i="5"/>
  <c r="W944" i="5"/>
  <c r="Y943" i="5"/>
  <c r="X943" i="5"/>
  <c r="W943" i="5"/>
  <c r="Y942" i="5"/>
  <c r="X942" i="5"/>
  <c r="W942" i="5"/>
  <c r="Y941" i="5"/>
  <c r="X941" i="5"/>
  <c r="W941" i="5"/>
  <c r="Y940" i="5"/>
  <c r="X940" i="5"/>
  <c r="W940" i="5"/>
  <c r="Y939" i="5"/>
  <c r="X939" i="5"/>
  <c r="W939" i="5"/>
  <c r="Y938" i="5"/>
  <c r="X938" i="5"/>
  <c r="W938" i="5"/>
  <c r="Y937" i="5"/>
  <c r="X937" i="5"/>
  <c r="W937" i="5"/>
  <c r="Y936" i="5"/>
  <c r="X936" i="5"/>
  <c r="W936" i="5"/>
  <c r="Y935" i="5"/>
  <c r="X935" i="5"/>
  <c r="W935" i="5"/>
  <c r="Y934" i="5"/>
  <c r="X934" i="5"/>
  <c r="W934" i="5"/>
  <c r="Y933" i="5"/>
  <c r="X933" i="5"/>
  <c r="W933" i="5"/>
  <c r="Y932" i="5"/>
  <c r="X932" i="5"/>
  <c r="W932" i="5"/>
  <c r="Y931" i="5"/>
  <c r="X931" i="5"/>
  <c r="W931" i="5"/>
  <c r="Y930" i="5"/>
  <c r="X930" i="5"/>
  <c r="W930" i="5"/>
  <c r="Y929" i="5"/>
  <c r="X929" i="5"/>
  <c r="W929" i="5"/>
  <c r="Y928" i="5"/>
  <c r="X928" i="5"/>
  <c r="W928" i="5"/>
  <c r="Y927" i="5"/>
  <c r="X927" i="5"/>
  <c r="W927" i="5"/>
  <c r="Y926" i="5"/>
  <c r="X926" i="5"/>
  <c r="W926" i="5"/>
  <c r="Y925" i="5"/>
  <c r="X925" i="5"/>
  <c r="W925" i="5"/>
  <c r="Y924" i="5"/>
  <c r="X924" i="5"/>
  <c r="W924" i="5"/>
  <c r="Y923" i="5"/>
  <c r="X923" i="5"/>
  <c r="W923" i="5"/>
  <c r="Y922" i="5"/>
  <c r="X922" i="5"/>
  <c r="W922" i="5"/>
  <c r="Y921" i="5"/>
  <c r="X921" i="5"/>
  <c r="W921" i="5"/>
  <c r="Y920" i="5"/>
  <c r="X920" i="5"/>
  <c r="W920" i="5"/>
  <c r="Y919" i="5"/>
  <c r="X919" i="5"/>
  <c r="W919" i="5"/>
  <c r="Y918" i="5"/>
  <c r="X918" i="5"/>
  <c r="W918" i="5"/>
  <c r="Y917" i="5"/>
  <c r="X917" i="5"/>
  <c r="W917" i="5"/>
  <c r="Y916" i="5"/>
  <c r="X916" i="5"/>
  <c r="W916" i="5"/>
  <c r="Y915" i="5"/>
  <c r="X915" i="5"/>
  <c r="W915" i="5"/>
  <c r="Y914" i="5"/>
  <c r="X914" i="5"/>
  <c r="W914" i="5"/>
  <c r="Y913" i="5"/>
  <c r="X913" i="5"/>
  <c r="W913" i="5"/>
  <c r="Y912" i="5"/>
  <c r="X912" i="5"/>
  <c r="W912" i="5"/>
  <c r="Y911" i="5"/>
  <c r="X911" i="5"/>
  <c r="W911" i="5"/>
  <c r="Y910" i="5"/>
  <c r="X910" i="5"/>
  <c r="W910" i="5"/>
  <c r="Y909" i="5"/>
  <c r="X909" i="5"/>
  <c r="W909" i="5"/>
  <c r="Y908" i="5"/>
  <c r="X908" i="5"/>
  <c r="W908" i="5"/>
  <c r="Y907" i="5"/>
  <c r="X907" i="5"/>
  <c r="W907" i="5"/>
  <c r="Y906" i="5"/>
  <c r="X906" i="5"/>
  <c r="W906" i="5"/>
  <c r="Y905" i="5"/>
  <c r="X905" i="5"/>
  <c r="W905" i="5"/>
  <c r="Y904" i="5"/>
  <c r="X904" i="5"/>
  <c r="W904" i="5"/>
  <c r="Y903" i="5"/>
  <c r="X903" i="5"/>
  <c r="W903" i="5"/>
  <c r="Y902" i="5"/>
  <c r="X902" i="5"/>
  <c r="W902" i="5"/>
  <c r="Y901" i="5"/>
  <c r="X901" i="5"/>
  <c r="W901" i="5"/>
  <c r="Y900" i="5"/>
  <c r="X900" i="5"/>
  <c r="W900" i="5"/>
  <c r="Y899" i="5"/>
  <c r="X899" i="5"/>
  <c r="W899" i="5"/>
  <c r="Y898" i="5"/>
  <c r="X898" i="5"/>
  <c r="W898" i="5"/>
  <c r="Y897" i="5"/>
  <c r="X897" i="5"/>
  <c r="W897" i="5"/>
  <c r="Y896" i="5"/>
  <c r="X896" i="5"/>
  <c r="W896" i="5"/>
  <c r="Y895" i="5"/>
  <c r="X895" i="5"/>
  <c r="W895" i="5"/>
  <c r="Y894" i="5"/>
  <c r="X894" i="5"/>
  <c r="W894" i="5"/>
  <c r="Y893" i="5"/>
  <c r="X893" i="5"/>
  <c r="W893" i="5"/>
  <c r="Y892" i="5"/>
  <c r="X892" i="5"/>
  <c r="W892" i="5"/>
  <c r="Y891" i="5"/>
  <c r="X891" i="5"/>
  <c r="W891" i="5"/>
  <c r="Y890" i="5"/>
  <c r="X890" i="5"/>
  <c r="W890" i="5"/>
  <c r="Y889" i="5"/>
  <c r="X889" i="5"/>
  <c r="W889" i="5"/>
  <c r="Y888" i="5"/>
  <c r="X888" i="5"/>
  <c r="W888" i="5"/>
  <c r="Y887" i="5"/>
  <c r="X887" i="5"/>
  <c r="W887" i="5"/>
  <c r="Y886" i="5"/>
  <c r="X886" i="5"/>
  <c r="W886" i="5"/>
  <c r="Y885" i="5"/>
  <c r="X885" i="5"/>
  <c r="W885" i="5"/>
  <c r="Y884" i="5"/>
  <c r="X884" i="5"/>
  <c r="W884" i="5"/>
  <c r="Y883" i="5"/>
  <c r="X883" i="5"/>
  <c r="W883" i="5"/>
  <c r="Y882" i="5"/>
  <c r="X882" i="5"/>
  <c r="W882" i="5"/>
  <c r="Y881" i="5"/>
  <c r="X881" i="5"/>
  <c r="W881" i="5"/>
  <c r="Y880" i="5"/>
  <c r="X880" i="5"/>
  <c r="W880" i="5"/>
  <c r="Y879" i="5"/>
  <c r="X879" i="5"/>
  <c r="W879" i="5"/>
  <c r="Y878" i="5"/>
  <c r="X878" i="5"/>
  <c r="W878" i="5"/>
  <c r="Y877" i="5"/>
  <c r="X877" i="5"/>
  <c r="W877" i="5"/>
  <c r="Y876" i="5"/>
  <c r="X876" i="5"/>
  <c r="W876" i="5"/>
  <c r="Y875" i="5"/>
  <c r="X875" i="5"/>
  <c r="W875" i="5"/>
  <c r="Y874" i="5"/>
  <c r="X874" i="5"/>
  <c r="W874" i="5"/>
  <c r="Y873" i="5"/>
  <c r="X873" i="5"/>
  <c r="W873" i="5"/>
  <c r="Y872" i="5"/>
  <c r="X872" i="5"/>
  <c r="W872" i="5"/>
  <c r="Y871" i="5"/>
  <c r="X871" i="5"/>
  <c r="W871" i="5"/>
  <c r="Y870" i="5"/>
  <c r="X870" i="5"/>
  <c r="W870" i="5"/>
  <c r="Y869" i="5"/>
  <c r="X869" i="5"/>
  <c r="W869" i="5"/>
  <c r="Y868" i="5"/>
  <c r="X868" i="5"/>
  <c r="W868" i="5"/>
  <c r="Y867" i="5"/>
  <c r="X867" i="5"/>
  <c r="W867" i="5"/>
  <c r="Y866" i="5"/>
  <c r="X866" i="5"/>
  <c r="W866" i="5"/>
  <c r="Y865" i="5"/>
  <c r="X865" i="5"/>
  <c r="W865" i="5"/>
  <c r="Y864" i="5"/>
  <c r="X864" i="5"/>
  <c r="W864" i="5"/>
  <c r="Y863" i="5"/>
  <c r="X863" i="5"/>
  <c r="W863" i="5"/>
  <c r="Y862" i="5"/>
  <c r="X862" i="5"/>
  <c r="W862" i="5"/>
  <c r="Y861" i="5"/>
  <c r="X861" i="5"/>
  <c r="W861" i="5"/>
  <c r="Y860" i="5"/>
  <c r="X860" i="5"/>
  <c r="W860" i="5"/>
  <c r="Y859" i="5"/>
  <c r="X859" i="5"/>
  <c r="W859" i="5"/>
  <c r="Y858" i="5"/>
  <c r="X858" i="5"/>
  <c r="W858" i="5"/>
  <c r="Y857" i="5"/>
  <c r="X857" i="5"/>
  <c r="W857" i="5"/>
  <c r="Y856" i="5"/>
  <c r="X856" i="5"/>
  <c r="W856" i="5"/>
  <c r="Y855" i="5"/>
  <c r="X855" i="5"/>
  <c r="W855" i="5"/>
  <c r="Y854" i="5"/>
  <c r="X854" i="5"/>
  <c r="W854" i="5"/>
  <c r="Y853" i="5"/>
  <c r="X853" i="5"/>
  <c r="W853" i="5"/>
  <c r="Y852" i="5"/>
  <c r="X852" i="5"/>
  <c r="W852" i="5"/>
  <c r="Y851" i="5"/>
  <c r="X851" i="5"/>
  <c r="W851" i="5"/>
  <c r="Y850" i="5"/>
  <c r="X850" i="5"/>
  <c r="W850" i="5"/>
  <c r="Y849" i="5"/>
  <c r="X849" i="5"/>
  <c r="W849" i="5"/>
  <c r="Y848" i="5"/>
  <c r="X848" i="5"/>
  <c r="W848" i="5"/>
  <c r="Y847" i="5"/>
  <c r="X847" i="5"/>
  <c r="W847" i="5"/>
  <c r="Y846" i="5"/>
  <c r="X846" i="5"/>
  <c r="W846" i="5"/>
  <c r="Y845" i="5"/>
  <c r="X845" i="5"/>
  <c r="W845" i="5"/>
  <c r="Y844" i="5"/>
  <c r="X844" i="5"/>
  <c r="W844" i="5"/>
  <c r="Y843" i="5"/>
  <c r="X843" i="5"/>
  <c r="W843" i="5"/>
  <c r="Y842" i="5"/>
  <c r="X842" i="5"/>
  <c r="W842" i="5"/>
  <c r="Y841" i="5"/>
  <c r="X841" i="5"/>
  <c r="W841" i="5"/>
  <c r="Y840" i="5"/>
  <c r="X840" i="5"/>
  <c r="W840" i="5"/>
  <c r="Y839" i="5"/>
  <c r="X839" i="5"/>
  <c r="W839" i="5"/>
  <c r="Y838" i="5"/>
  <c r="X838" i="5"/>
  <c r="W838" i="5"/>
  <c r="Y837" i="5"/>
  <c r="X837" i="5"/>
  <c r="W837" i="5"/>
  <c r="Y836" i="5"/>
  <c r="X836" i="5"/>
  <c r="W836" i="5"/>
  <c r="Y835" i="5"/>
  <c r="X835" i="5"/>
  <c r="W835" i="5"/>
  <c r="Y834" i="5"/>
  <c r="X834" i="5"/>
  <c r="W834" i="5"/>
  <c r="Y833" i="5"/>
  <c r="X833" i="5"/>
  <c r="W833" i="5"/>
  <c r="Y832" i="5"/>
  <c r="X832" i="5"/>
  <c r="W832" i="5"/>
  <c r="Y831" i="5"/>
  <c r="X831" i="5"/>
  <c r="W831" i="5"/>
  <c r="Y830" i="5"/>
  <c r="X830" i="5"/>
  <c r="W830" i="5"/>
  <c r="Y829" i="5"/>
  <c r="X829" i="5"/>
  <c r="W829" i="5"/>
  <c r="Y828" i="5"/>
  <c r="X828" i="5"/>
  <c r="W828" i="5"/>
  <c r="Y827" i="5"/>
  <c r="X827" i="5"/>
  <c r="W827" i="5"/>
  <c r="Y826" i="5"/>
  <c r="X826" i="5"/>
  <c r="W826" i="5"/>
  <c r="Y825" i="5"/>
  <c r="X825" i="5"/>
  <c r="W825" i="5"/>
  <c r="Y824" i="5"/>
  <c r="X824" i="5"/>
  <c r="W824" i="5"/>
  <c r="Y823" i="5"/>
  <c r="X823" i="5"/>
  <c r="W823" i="5"/>
  <c r="Y822" i="5"/>
  <c r="X822" i="5"/>
  <c r="W822" i="5"/>
  <c r="Y821" i="5"/>
  <c r="X821" i="5"/>
  <c r="W821" i="5"/>
  <c r="Y820" i="5"/>
  <c r="X820" i="5"/>
  <c r="W820" i="5"/>
  <c r="Y819" i="5"/>
  <c r="X819" i="5"/>
  <c r="W819" i="5"/>
  <c r="Y818" i="5"/>
  <c r="X818" i="5"/>
  <c r="W818" i="5"/>
  <c r="Y817" i="5"/>
  <c r="X817" i="5"/>
  <c r="W817" i="5"/>
  <c r="Y816" i="5"/>
  <c r="X816" i="5"/>
  <c r="W816" i="5"/>
  <c r="Y815" i="5"/>
  <c r="X815" i="5"/>
  <c r="W815" i="5"/>
  <c r="Y814" i="5"/>
  <c r="X814" i="5"/>
  <c r="W814" i="5"/>
  <c r="Y813" i="5"/>
  <c r="X813" i="5"/>
  <c r="W813" i="5"/>
  <c r="Y812" i="5"/>
  <c r="X812" i="5"/>
  <c r="W812" i="5"/>
  <c r="Y811" i="5"/>
  <c r="X811" i="5"/>
  <c r="W811" i="5"/>
  <c r="Y810" i="5"/>
  <c r="X810" i="5"/>
  <c r="W810" i="5"/>
  <c r="Y809" i="5"/>
  <c r="X809" i="5"/>
  <c r="W809" i="5"/>
  <c r="Y808" i="5"/>
  <c r="X808" i="5"/>
  <c r="W808" i="5"/>
  <c r="Y807" i="5"/>
  <c r="X807" i="5"/>
  <c r="W807" i="5"/>
  <c r="Y806" i="5"/>
  <c r="X806" i="5"/>
  <c r="W806" i="5"/>
  <c r="Y805" i="5"/>
  <c r="X805" i="5"/>
  <c r="W805" i="5"/>
  <c r="Y804" i="5"/>
  <c r="X804" i="5"/>
  <c r="W804" i="5"/>
  <c r="Y803" i="5"/>
  <c r="X803" i="5"/>
  <c r="W803" i="5"/>
  <c r="Y802" i="5"/>
  <c r="X802" i="5"/>
  <c r="W802" i="5"/>
  <c r="Y801" i="5"/>
  <c r="X801" i="5"/>
  <c r="W801" i="5"/>
  <c r="Y800" i="5"/>
  <c r="X800" i="5"/>
  <c r="W800" i="5"/>
  <c r="Y799" i="5"/>
  <c r="X799" i="5"/>
  <c r="W799" i="5"/>
  <c r="Y798" i="5"/>
  <c r="X798" i="5"/>
  <c r="W798" i="5"/>
  <c r="Y797" i="5"/>
  <c r="X797" i="5"/>
  <c r="W797" i="5"/>
  <c r="Y796" i="5"/>
  <c r="X796" i="5"/>
  <c r="W796" i="5"/>
  <c r="Y795" i="5"/>
  <c r="X795" i="5"/>
  <c r="W795" i="5"/>
  <c r="Y794" i="5"/>
  <c r="X794" i="5"/>
  <c r="W794" i="5"/>
  <c r="Y793" i="5"/>
  <c r="X793" i="5"/>
  <c r="W793" i="5"/>
  <c r="Y792" i="5"/>
  <c r="X792" i="5"/>
  <c r="W792" i="5"/>
  <c r="Y791" i="5"/>
  <c r="X791" i="5"/>
  <c r="W791" i="5"/>
  <c r="Y790" i="5"/>
  <c r="X790" i="5"/>
  <c r="W790" i="5"/>
  <c r="Y789" i="5"/>
  <c r="X789" i="5"/>
  <c r="W789" i="5"/>
  <c r="Y788" i="5"/>
  <c r="X788" i="5"/>
  <c r="W788" i="5"/>
  <c r="Y787" i="5"/>
  <c r="X787" i="5"/>
  <c r="W787" i="5"/>
  <c r="Y786" i="5"/>
  <c r="X786" i="5"/>
  <c r="W786" i="5"/>
  <c r="Y785" i="5"/>
  <c r="X785" i="5"/>
  <c r="W785" i="5"/>
  <c r="Y784" i="5"/>
  <c r="X784" i="5"/>
  <c r="W784" i="5"/>
  <c r="Y783" i="5"/>
  <c r="X783" i="5"/>
  <c r="W783" i="5"/>
  <c r="Y782" i="5"/>
  <c r="X782" i="5"/>
  <c r="W782" i="5"/>
  <c r="Y781" i="5"/>
  <c r="X781" i="5"/>
  <c r="W781" i="5"/>
  <c r="Y780" i="5"/>
  <c r="X780" i="5"/>
  <c r="W780" i="5"/>
  <c r="Y779" i="5"/>
  <c r="X779" i="5"/>
  <c r="W779" i="5"/>
  <c r="Y778" i="5"/>
  <c r="X778" i="5"/>
  <c r="W778" i="5"/>
  <c r="Y777" i="5"/>
  <c r="X777" i="5"/>
  <c r="W777" i="5"/>
  <c r="Y776" i="5"/>
  <c r="X776" i="5"/>
  <c r="W776" i="5"/>
  <c r="Y775" i="5"/>
  <c r="X775" i="5"/>
  <c r="W775" i="5"/>
  <c r="Y774" i="5"/>
  <c r="X774" i="5"/>
  <c r="W774" i="5"/>
  <c r="Y773" i="5"/>
  <c r="X773" i="5"/>
  <c r="W773" i="5"/>
  <c r="Y772" i="5"/>
  <c r="X772" i="5"/>
  <c r="W772" i="5"/>
  <c r="Y771" i="5"/>
  <c r="X771" i="5"/>
  <c r="W771" i="5"/>
  <c r="Y770" i="5"/>
  <c r="X770" i="5"/>
  <c r="W770" i="5"/>
  <c r="Y769" i="5"/>
  <c r="X769" i="5"/>
  <c r="W769" i="5"/>
  <c r="Y768" i="5"/>
  <c r="X768" i="5"/>
  <c r="W768" i="5"/>
  <c r="Y767" i="5"/>
  <c r="X767" i="5"/>
  <c r="W767" i="5"/>
  <c r="Y766" i="5"/>
  <c r="X766" i="5"/>
  <c r="W766" i="5"/>
  <c r="Y765" i="5"/>
  <c r="X765" i="5"/>
  <c r="W765" i="5"/>
  <c r="Y764" i="5"/>
  <c r="X764" i="5"/>
  <c r="W764" i="5"/>
  <c r="Y763" i="5"/>
  <c r="X763" i="5"/>
  <c r="W763" i="5"/>
  <c r="Y762" i="5"/>
  <c r="X762" i="5"/>
  <c r="W762" i="5"/>
  <c r="Y761" i="5"/>
  <c r="X761" i="5"/>
  <c r="W761" i="5"/>
  <c r="Y760" i="5"/>
  <c r="X760" i="5"/>
  <c r="W760" i="5"/>
  <c r="Y759" i="5"/>
  <c r="X759" i="5"/>
  <c r="W759" i="5"/>
  <c r="Y758" i="5"/>
  <c r="X758" i="5"/>
  <c r="W758" i="5"/>
  <c r="Y757" i="5"/>
  <c r="X757" i="5"/>
  <c r="W757" i="5"/>
  <c r="Y756" i="5"/>
  <c r="X756" i="5"/>
  <c r="W756" i="5"/>
  <c r="Y755" i="5"/>
  <c r="X755" i="5"/>
  <c r="W755" i="5"/>
  <c r="Y754" i="5"/>
  <c r="X754" i="5"/>
  <c r="W754" i="5"/>
  <c r="Y753" i="5"/>
  <c r="X753" i="5"/>
  <c r="W753" i="5"/>
  <c r="Y752" i="5"/>
  <c r="X752" i="5"/>
  <c r="W752" i="5"/>
  <c r="Y751" i="5"/>
  <c r="X751" i="5"/>
  <c r="W751" i="5"/>
  <c r="Y750" i="5"/>
  <c r="X750" i="5"/>
  <c r="W750" i="5"/>
  <c r="Y749" i="5"/>
  <c r="X749" i="5"/>
  <c r="W749" i="5"/>
  <c r="Y748" i="5"/>
  <c r="X748" i="5"/>
  <c r="W748" i="5"/>
  <c r="Y747" i="5"/>
  <c r="X747" i="5"/>
  <c r="W747" i="5"/>
  <c r="Y746" i="5"/>
  <c r="X746" i="5"/>
  <c r="W746" i="5"/>
  <c r="Y745" i="5"/>
  <c r="X745" i="5"/>
  <c r="W745" i="5"/>
  <c r="Y744" i="5"/>
  <c r="X744" i="5"/>
  <c r="W744" i="5"/>
  <c r="Y743" i="5"/>
  <c r="X743" i="5"/>
  <c r="W743" i="5"/>
  <c r="Y742" i="5"/>
  <c r="X742" i="5"/>
  <c r="W742" i="5"/>
  <c r="Y741" i="5"/>
  <c r="X741" i="5"/>
  <c r="W741" i="5"/>
  <c r="Y740" i="5"/>
  <c r="X740" i="5"/>
  <c r="W740" i="5"/>
  <c r="Y739" i="5"/>
  <c r="X739" i="5"/>
  <c r="W739" i="5"/>
  <c r="Y738" i="5"/>
  <c r="X738" i="5"/>
  <c r="W738" i="5"/>
  <c r="Y737" i="5"/>
  <c r="X737" i="5"/>
  <c r="W737" i="5"/>
  <c r="Y736" i="5"/>
  <c r="X736" i="5"/>
  <c r="W736" i="5"/>
  <c r="Y735" i="5"/>
  <c r="X735" i="5"/>
  <c r="W735" i="5"/>
  <c r="Y734" i="5"/>
  <c r="X734" i="5"/>
  <c r="W734" i="5"/>
  <c r="Y733" i="5"/>
  <c r="X733" i="5"/>
  <c r="W733" i="5"/>
  <c r="Y732" i="5"/>
  <c r="X732" i="5"/>
  <c r="W732" i="5"/>
  <c r="Y731" i="5"/>
  <c r="X731" i="5"/>
  <c r="W731" i="5"/>
  <c r="Y730" i="5"/>
  <c r="X730" i="5"/>
  <c r="W730" i="5"/>
  <c r="Y729" i="5"/>
  <c r="X729" i="5"/>
  <c r="W729" i="5"/>
  <c r="Y728" i="5"/>
  <c r="X728" i="5"/>
  <c r="W728" i="5"/>
  <c r="Y727" i="5"/>
  <c r="X727" i="5"/>
  <c r="W727" i="5"/>
  <c r="Y726" i="5"/>
  <c r="X726" i="5"/>
  <c r="W726" i="5"/>
  <c r="Y725" i="5"/>
  <c r="X725" i="5"/>
  <c r="W725" i="5"/>
  <c r="Y724" i="5"/>
  <c r="X724" i="5"/>
  <c r="W724" i="5"/>
  <c r="Y723" i="5"/>
  <c r="X723" i="5"/>
  <c r="W723" i="5"/>
  <c r="Y722" i="5"/>
  <c r="X722" i="5"/>
  <c r="W722" i="5"/>
  <c r="Y721" i="5"/>
  <c r="X721" i="5"/>
  <c r="W721" i="5"/>
  <c r="Y720" i="5"/>
  <c r="X720" i="5"/>
  <c r="W720" i="5"/>
  <c r="Y719" i="5"/>
  <c r="X719" i="5"/>
  <c r="W719" i="5"/>
  <c r="Y718" i="5"/>
  <c r="X718" i="5"/>
  <c r="W718" i="5"/>
  <c r="Y717" i="5"/>
  <c r="X717" i="5"/>
  <c r="W717" i="5"/>
  <c r="Y716" i="5"/>
  <c r="X716" i="5"/>
  <c r="W716" i="5"/>
  <c r="Y715" i="5"/>
  <c r="X715" i="5"/>
  <c r="W715" i="5"/>
  <c r="Y714" i="5"/>
  <c r="X714" i="5"/>
  <c r="W714" i="5"/>
  <c r="Y713" i="5"/>
  <c r="X713" i="5"/>
  <c r="W713" i="5"/>
  <c r="Y712" i="5"/>
  <c r="X712" i="5"/>
  <c r="W712" i="5"/>
  <c r="Y711" i="5"/>
  <c r="X711" i="5"/>
  <c r="W711" i="5"/>
  <c r="Y710" i="5"/>
  <c r="X710" i="5"/>
  <c r="W710" i="5"/>
  <c r="Y709" i="5"/>
  <c r="X709" i="5"/>
  <c r="W709" i="5"/>
  <c r="Y708" i="5"/>
  <c r="X708" i="5"/>
  <c r="W708" i="5"/>
  <c r="Y707" i="5"/>
  <c r="X707" i="5"/>
  <c r="W707" i="5"/>
  <c r="Y706" i="5"/>
  <c r="X706" i="5"/>
  <c r="W706" i="5"/>
  <c r="Y705" i="5"/>
  <c r="X705" i="5"/>
  <c r="W705" i="5"/>
  <c r="Y704" i="5"/>
  <c r="X704" i="5"/>
  <c r="W704" i="5"/>
  <c r="Y703" i="5"/>
  <c r="X703" i="5"/>
  <c r="W703" i="5"/>
  <c r="Y702" i="5"/>
  <c r="X702" i="5"/>
  <c r="W702" i="5"/>
  <c r="Y701" i="5"/>
  <c r="X701" i="5"/>
  <c r="W701" i="5"/>
  <c r="Y700" i="5"/>
  <c r="X700" i="5"/>
  <c r="W700" i="5"/>
  <c r="Y699" i="5"/>
  <c r="X699" i="5"/>
  <c r="W699" i="5"/>
  <c r="Y698" i="5"/>
  <c r="X698" i="5"/>
  <c r="W698" i="5"/>
  <c r="Y697" i="5"/>
  <c r="X697" i="5"/>
  <c r="W697" i="5"/>
  <c r="Y696" i="5"/>
  <c r="X696" i="5"/>
  <c r="W696" i="5"/>
  <c r="Y695" i="5"/>
  <c r="X695" i="5"/>
  <c r="W695" i="5"/>
  <c r="Y694" i="5"/>
  <c r="X694" i="5"/>
  <c r="W694" i="5"/>
  <c r="Y693" i="5"/>
  <c r="X693" i="5"/>
  <c r="W693" i="5"/>
  <c r="Y692" i="5"/>
  <c r="X692" i="5"/>
  <c r="W692" i="5"/>
  <c r="Y691" i="5"/>
  <c r="X691" i="5"/>
  <c r="W691" i="5"/>
  <c r="Y690" i="5"/>
  <c r="X690" i="5"/>
  <c r="W690" i="5"/>
  <c r="Y689" i="5"/>
  <c r="X689" i="5"/>
  <c r="W689" i="5"/>
  <c r="Y688" i="5"/>
  <c r="X688" i="5"/>
  <c r="W688" i="5"/>
  <c r="Y687" i="5"/>
  <c r="X687" i="5"/>
  <c r="W687" i="5"/>
  <c r="Y686" i="5"/>
  <c r="X686" i="5"/>
  <c r="W686" i="5"/>
  <c r="Y685" i="5"/>
  <c r="X685" i="5"/>
  <c r="W685" i="5"/>
  <c r="Y684" i="5"/>
  <c r="X684" i="5"/>
  <c r="W684" i="5"/>
  <c r="Y683" i="5"/>
  <c r="X683" i="5"/>
  <c r="W683" i="5"/>
  <c r="Y682" i="5"/>
  <c r="X682" i="5"/>
  <c r="W682" i="5"/>
  <c r="Y681" i="5"/>
  <c r="X681" i="5"/>
  <c r="W681" i="5"/>
  <c r="Y680" i="5"/>
  <c r="X680" i="5"/>
  <c r="W680" i="5"/>
  <c r="Y679" i="5"/>
  <c r="X679" i="5"/>
  <c r="W679" i="5"/>
  <c r="Y678" i="5"/>
  <c r="X678" i="5"/>
  <c r="W678" i="5"/>
  <c r="Y677" i="5"/>
  <c r="X677" i="5"/>
  <c r="W677" i="5"/>
  <c r="Y676" i="5"/>
  <c r="X676" i="5"/>
  <c r="W676" i="5"/>
  <c r="Y675" i="5"/>
  <c r="X675" i="5"/>
  <c r="W675" i="5"/>
  <c r="Y674" i="5"/>
  <c r="X674" i="5"/>
  <c r="W674" i="5"/>
  <c r="Y673" i="5"/>
  <c r="X673" i="5"/>
  <c r="W673" i="5"/>
  <c r="Y672" i="5"/>
  <c r="X672" i="5"/>
  <c r="W672" i="5"/>
  <c r="Y671" i="5"/>
  <c r="X671" i="5"/>
  <c r="W671" i="5"/>
  <c r="Y670" i="5"/>
  <c r="X670" i="5"/>
  <c r="W670" i="5"/>
  <c r="Y669" i="5"/>
  <c r="X669" i="5"/>
  <c r="W669" i="5"/>
  <c r="Y668" i="5"/>
  <c r="X668" i="5"/>
  <c r="W668" i="5"/>
  <c r="Y667" i="5"/>
  <c r="X667" i="5"/>
  <c r="W667" i="5"/>
  <c r="Y666" i="5"/>
  <c r="X666" i="5"/>
  <c r="W666" i="5"/>
  <c r="Y665" i="5"/>
  <c r="X665" i="5"/>
  <c r="W665" i="5"/>
  <c r="Y664" i="5"/>
  <c r="X664" i="5"/>
  <c r="W664" i="5"/>
  <c r="Y663" i="5"/>
  <c r="X663" i="5"/>
  <c r="W663" i="5"/>
  <c r="Y662" i="5"/>
  <c r="X662" i="5"/>
  <c r="W662" i="5"/>
  <c r="Y661" i="5"/>
  <c r="X661" i="5"/>
  <c r="W661" i="5"/>
  <c r="Y660" i="5"/>
  <c r="X660" i="5"/>
  <c r="W660" i="5"/>
  <c r="Y659" i="5"/>
  <c r="X659" i="5"/>
  <c r="W659" i="5"/>
  <c r="Y658" i="5"/>
  <c r="X658" i="5"/>
  <c r="W658" i="5"/>
  <c r="Y657" i="5"/>
  <c r="X657" i="5"/>
  <c r="W657" i="5"/>
  <c r="Y656" i="5"/>
  <c r="X656" i="5"/>
  <c r="W656" i="5"/>
  <c r="Y655" i="5"/>
  <c r="X655" i="5"/>
  <c r="W655" i="5"/>
  <c r="Y654" i="5"/>
  <c r="X654" i="5"/>
  <c r="W654" i="5"/>
  <c r="Y653" i="5"/>
  <c r="X653" i="5"/>
  <c r="W653" i="5"/>
  <c r="Y652" i="5"/>
  <c r="X652" i="5"/>
  <c r="W652" i="5"/>
  <c r="Y651" i="5"/>
  <c r="X651" i="5"/>
  <c r="W651" i="5"/>
  <c r="Y650" i="5"/>
  <c r="X650" i="5"/>
  <c r="W650" i="5"/>
  <c r="Y649" i="5"/>
  <c r="X649" i="5"/>
  <c r="W649" i="5"/>
  <c r="Y648" i="5"/>
  <c r="X648" i="5"/>
  <c r="W648" i="5"/>
  <c r="Y647" i="5"/>
  <c r="X647" i="5"/>
  <c r="W647" i="5"/>
  <c r="Y646" i="5"/>
  <c r="X646" i="5"/>
  <c r="W646" i="5"/>
  <c r="Y645" i="5"/>
  <c r="X645" i="5"/>
  <c r="W645" i="5"/>
  <c r="Y644" i="5"/>
  <c r="X644" i="5"/>
  <c r="W644" i="5"/>
  <c r="Y643" i="5"/>
  <c r="X643" i="5"/>
  <c r="W643" i="5"/>
  <c r="Y642" i="5"/>
  <c r="X642" i="5"/>
  <c r="W642" i="5"/>
  <c r="Y641" i="5"/>
  <c r="X641" i="5"/>
  <c r="W641" i="5"/>
  <c r="Y640" i="5"/>
  <c r="X640" i="5"/>
  <c r="W640" i="5"/>
  <c r="Y639" i="5"/>
  <c r="X639" i="5"/>
  <c r="W639" i="5"/>
  <c r="Y638" i="5"/>
  <c r="X638" i="5"/>
  <c r="W638" i="5"/>
  <c r="Y637" i="5"/>
  <c r="X637" i="5"/>
  <c r="W637" i="5"/>
  <c r="Y636" i="5"/>
  <c r="X636" i="5"/>
  <c r="W636" i="5"/>
  <c r="Y635" i="5"/>
  <c r="X635" i="5"/>
  <c r="W635" i="5"/>
  <c r="Y634" i="5"/>
  <c r="X634" i="5"/>
  <c r="W634" i="5"/>
  <c r="Y633" i="5"/>
  <c r="X633" i="5"/>
  <c r="W633" i="5"/>
  <c r="Y632" i="5"/>
  <c r="X632" i="5"/>
  <c r="W632" i="5"/>
  <c r="Y631" i="5"/>
  <c r="X631" i="5"/>
  <c r="W631" i="5"/>
  <c r="Y630" i="5"/>
  <c r="X630" i="5"/>
  <c r="W630" i="5"/>
  <c r="Y629" i="5"/>
  <c r="X629" i="5"/>
  <c r="W629" i="5"/>
  <c r="Y628" i="5"/>
  <c r="X628" i="5"/>
  <c r="W628" i="5"/>
  <c r="Y627" i="5"/>
  <c r="X627" i="5"/>
  <c r="W627" i="5"/>
  <c r="Y626" i="5"/>
  <c r="X626" i="5"/>
  <c r="W626" i="5"/>
  <c r="Y625" i="5"/>
  <c r="X625" i="5"/>
  <c r="W625" i="5"/>
  <c r="Y624" i="5"/>
  <c r="X624" i="5"/>
  <c r="W624" i="5"/>
  <c r="Y623" i="5"/>
  <c r="X623" i="5"/>
  <c r="W623" i="5"/>
  <c r="Y622" i="5"/>
  <c r="X622" i="5"/>
  <c r="W622" i="5"/>
  <c r="Y621" i="5"/>
  <c r="X621" i="5"/>
  <c r="W621" i="5"/>
  <c r="Y620" i="5"/>
  <c r="X620" i="5"/>
  <c r="W620" i="5"/>
  <c r="Y619" i="5"/>
  <c r="X619" i="5"/>
  <c r="W619" i="5"/>
  <c r="Y618" i="5"/>
  <c r="X618" i="5"/>
  <c r="W618" i="5"/>
  <c r="Y617" i="5"/>
  <c r="X617" i="5"/>
  <c r="W617" i="5"/>
  <c r="Y616" i="5"/>
  <c r="X616" i="5"/>
  <c r="W616" i="5"/>
  <c r="Y615" i="5"/>
  <c r="X615" i="5"/>
  <c r="W615" i="5"/>
  <c r="Y614" i="5"/>
  <c r="X614" i="5"/>
  <c r="W614" i="5"/>
  <c r="Y613" i="5"/>
  <c r="X613" i="5"/>
  <c r="W613" i="5"/>
  <c r="Y612" i="5"/>
  <c r="X612" i="5"/>
  <c r="W612" i="5"/>
  <c r="Y611" i="5"/>
  <c r="X611" i="5"/>
  <c r="W611" i="5"/>
  <c r="Y610" i="5"/>
  <c r="X610" i="5"/>
  <c r="W610" i="5"/>
  <c r="Y609" i="5"/>
  <c r="X609" i="5"/>
  <c r="W609" i="5"/>
  <c r="Y608" i="5"/>
  <c r="X608" i="5"/>
  <c r="W608" i="5"/>
  <c r="Y607" i="5"/>
  <c r="X607" i="5"/>
  <c r="W607" i="5"/>
  <c r="Y606" i="5"/>
  <c r="X606" i="5"/>
  <c r="W606" i="5"/>
  <c r="Y605" i="5"/>
  <c r="X605" i="5"/>
  <c r="W605" i="5"/>
  <c r="Y604" i="5"/>
  <c r="X604" i="5"/>
  <c r="W604" i="5"/>
  <c r="Y603" i="5"/>
  <c r="X603" i="5"/>
  <c r="W603" i="5"/>
  <c r="Y602" i="5"/>
  <c r="X602" i="5"/>
  <c r="W602" i="5"/>
  <c r="Y601" i="5"/>
  <c r="X601" i="5"/>
  <c r="W601" i="5"/>
  <c r="Y600" i="5"/>
  <c r="X600" i="5"/>
  <c r="W600" i="5"/>
  <c r="Y599" i="5"/>
  <c r="X599" i="5"/>
  <c r="W599" i="5"/>
  <c r="Y598" i="5"/>
  <c r="X598" i="5"/>
  <c r="W598" i="5"/>
  <c r="Y597" i="5"/>
  <c r="X597" i="5"/>
  <c r="W597" i="5"/>
  <c r="Y596" i="5"/>
  <c r="X596" i="5"/>
  <c r="W596" i="5"/>
  <c r="Y595" i="5"/>
  <c r="X595" i="5"/>
  <c r="W595" i="5"/>
  <c r="Y594" i="5"/>
  <c r="X594" i="5"/>
  <c r="W594" i="5"/>
  <c r="Y593" i="5"/>
  <c r="X593" i="5"/>
  <c r="W593" i="5"/>
  <c r="Y592" i="5"/>
  <c r="X592" i="5"/>
  <c r="W592" i="5"/>
  <c r="Y591" i="5"/>
  <c r="X591" i="5"/>
  <c r="W591" i="5"/>
  <c r="Y590" i="5"/>
  <c r="X590" i="5"/>
  <c r="W590" i="5"/>
  <c r="Y589" i="5"/>
  <c r="X589" i="5"/>
  <c r="W589" i="5"/>
  <c r="Y588" i="5"/>
  <c r="X588" i="5"/>
  <c r="W588" i="5"/>
  <c r="Y587" i="5"/>
  <c r="X587" i="5"/>
  <c r="W587" i="5"/>
  <c r="Y586" i="5"/>
  <c r="X586" i="5"/>
  <c r="W586" i="5"/>
  <c r="Y585" i="5"/>
  <c r="X585" i="5"/>
  <c r="W585" i="5"/>
  <c r="Y584" i="5"/>
  <c r="X584" i="5"/>
  <c r="W584" i="5"/>
  <c r="Y583" i="5"/>
  <c r="X583" i="5"/>
  <c r="W583" i="5"/>
  <c r="Y582" i="5"/>
  <c r="X582" i="5"/>
  <c r="W582" i="5"/>
  <c r="Y581" i="5"/>
  <c r="X581" i="5"/>
  <c r="W581" i="5"/>
  <c r="Y580" i="5"/>
  <c r="X580" i="5"/>
  <c r="W580" i="5"/>
  <c r="Y579" i="5"/>
  <c r="X579" i="5"/>
  <c r="W579" i="5"/>
  <c r="Y578" i="5"/>
  <c r="X578" i="5"/>
  <c r="W578" i="5"/>
  <c r="Y577" i="5"/>
  <c r="X577" i="5"/>
  <c r="W577" i="5"/>
  <c r="Y576" i="5"/>
  <c r="X576" i="5"/>
  <c r="W576" i="5"/>
  <c r="Y575" i="5"/>
  <c r="X575" i="5"/>
  <c r="W575" i="5"/>
  <c r="Y574" i="5"/>
  <c r="X574" i="5"/>
  <c r="W574" i="5"/>
  <c r="Y573" i="5"/>
  <c r="X573" i="5"/>
  <c r="W573" i="5"/>
  <c r="Y572" i="5"/>
  <c r="X572" i="5"/>
  <c r="W572" i="5"/>
  <c r="Y571" i="5"/>
  <c r="X571" i="5"/>
  <c r="W571" i="5"/>
  <c r="Y570" i="5"/>
  <c r="X570" i="5"/>
  <c r="W570" i="5"/>
  <c r="Y569" i="5"/>
  <c r="X569" i="5"/>
  <c r="W569" i="5"/>
  <c r="Y568" i="5"/>
  <c r="X568" i="5"/>
  <c r="W568" i="5"/>
  <c r="Y567" i="5"/>
  <c r="X567" i="5"/>
  <c r="W567" i="5"/>
  <c r="Y566" i="5"/>
  <c r="X566" i="5"/>
  <c r="W566" i="5"/>
  <c r="Y565" i="5"/>
  <c r="X565" i="5"/>
  <c r="W565" i="5"/>
  <c r="Y564" i="5"/>
  <c r="X564" i="5"/>
  <c r="W564" i="5"/>
  <c r="Y563" i="5"/>
  <c r="X563" i="5"/>
  <c r="W563" i="5"/>
  <c r="Y562" i="5"/>
  <c r="X562" i="5"/>
  <c r="W562" i="5"/>
  <c r="Y561" i="5"/>
  <c r="X561" i="5"/>
  <c r="W561" i="5"/>
  <c r="Y560" i="5"/>
  <c r="X560" i="5"/>
  <c r="W560" i="5"/>
  <c r="Y559" i="5"/>
  <c r="X559" i="5"/>
  <c r="W559" i="5"/>
  <c r="Y558" i="5"/>
  <c r="X558" i="5"/>
  <c r="W558" i="5"/>
  <c r="Y557" i="5"/>
  <c r="X557" i="5"/>
  <c r="W557" i="5"/>
  <c r="Y556" i="5"/>
  <c r="X556" i="5"/>
  <c r="W556" i="5"/>
  <c r="Y555" i="5"/>
  <c r="X555" i="5"/>
  <c r="W555" i="5"/>
  <c r="Y554" i="5"/>
  <c r="X554" i="5"/>
  <c r="W554" i="5"/>
  <c r="Y553" i="5"/>
  <c r="X553" i="5"/>
  <c r="W553" i="5"/>
  <c r="Y552" i="5"/>
  <c r="X552" i="5"/>
  <c r="W552" i="5"/>
  <c r="Y551" i="5"/>
  <c r="X551" i="5"/>
  <c r="W551" i="5"/>
  <c r="Y550" i="5"/>
  <c r="X550" i="5"/>
  <c r="W550" i="5"/>
  <c r="Y549" i="5"/>
  <c r="X549" i="5"/>
  <c r="W549" i="5"/>
  <c r="Y548" i="5"/>
  <c r="X548" i="5"/>
  <c r="W548" i="5"/>
  <c r="Y547" i="5"/>
  <c r="X547" i="5"/>
  <c r="W547" i="5"/>
  <c r="Y546" i="5"/>
  <c r="X546" i="5"/>
  <c r="W546" i="5"/>
  <c r="Y545" i="5"/>
  <c r="X545" i="5"/>
  <c r="W545" i="5"/>
  <c r="Y544" i="5"/>
  <c r="X544" i="5"/>
  <c r="W544" i="5"/>
  <c r="Y543" i="5"/>
  <c r="X543" i="5"/>
  <c r="W543" i="5"/>
  <c r="Y542" i="5"/>
  <c r="X542" i="5"/>
  <c r="W542" i="5"/>
  <c r="Y541" i="5"/>
  <c r="X541" i="5"/>
  <c r="W541" i="5"/>
  <c r="Y540" i="5"/>
  <c r="X540" i="5"/>
  <c r="W540" i="5"/>
  <c r="Y539" i="5"/>
  <c r="X539" i="5"/>
  <c r="W539" i="5"/>
  <c r="Y538" i="5"/>
  <c r="X538" i="5"/>
  <c r="W538" i="5"/>
  <c r="Y537" i="5"/>
  <c r="X537" i="5"/>
  <c r="W537" i="5"/>
  <c r="Y536" i="5"/>
  <c r="X536" i="5"/>
  <c r="W536" i="5"/>
  <c r="Y535" i="5"/>
  <c r="X535" i="5"/>
  <c r="W535" i="5"/>
  <c r="Y534" i="5"/>
  <c r="X534" i="5"/>
  <c r="W534" i="5"/>
  <c r="Y533" i="5"/>
  <c r="X533" i="5"/>
  <c r="W533" i="5"/>
  <c r="Y532" i="5"/>
  <c r="X532" i="5"/>
  <c r="W532" i="5"/>
  <c r="Y531" i="5"/>
  <c r="X531" i="5"/>
  <c r="W531" i="5"/>
  <c r="Y530" i="5"/>
  <c r="X530" i="5"/>
  <c r="W530" i="5"/>
  <c r="Y529" i="5"/>
  <c r="X529" i="5"/>
  <c r="W529" i="5"/>
  <c r="Y528" i="5"/>
  <c r="X528" i="5"/>
  <c r="W528" i="5"/>
  <c r="Y527" i="5"/>
  <c r="X527" i="5"/>
  <c r="W527" i="5"/>
  <c r="Y526" i="5"/>
  <c r="X526" i="5"/>
  <c r="W526" i="5"/>
  <c r="Y525" i="5"/>
  <c r="X525" i="5"/>
  <c r="W525" i="5"/>
  <c r="Y524" i="5"/>
  <c r="X524" i="5"/>
  <c r="W524" i="5"/>
  <c r="Y523" i="5"/>
  <c r="X523" i="5"/>
  <c r="W523" i="5"/>
  <c r="Y522" i="5"/>
  <c r="X522" i="5"/>
  <c r="W522" i="5"/>
  <c r="Y521" i="5"/>
  <c r="X521" i="5"/>
  <c r="W521" i="5"/>
  <c r="Y520" i="5"/>
  <c r="X520" i="5"/>
  <c r="W520" i="5"/>
  <c r="Y519" i="5"/>
  <c r="X519" i="5"/>
  <c r="W519" i="5"/>
  <c r="Y518" i="5"/>
  <c r="X518" i="5"/>
  <c r="W518" i="5"/>
  <c r="Y517" i="5"/>
  <c r="X517" i="5"/>
  <c r="W517" i="5"/>
  <c r="Y516" i="5"/>
  <c r="X516" i="5"/>
  <c r="W516" i="5"/>
  <c r="Y515" i="5"/>
  <c r="X515" i="5"/>
  <c r="W515" i="5"/>
  <c r="Y514" i="5"/>
  <c r="X514" i="5"/>
  <c r="W514" i="5"/>
  <c r="Y513" i="5"/>
  <c r="X513" i="5"/>
  <c r="W513" i="5"/>
  <c r="Y512" i="5"/>
  <c r="X512" i="5"/>
  <c r="W512" i="5"/>
  <c r="Y511" i="5"/>
  <c r="X511" i="5"/>
  <c r="W511" i="5"/>
  <c r="Y510" i="5"/>
  <c r="X510" i="5"/>
  <c r="W510" i="5"/>
  <c r="Y509" i="5"/>
  <c r="X509" i="5"/>
  <c r="W509" i="5"/>
  <c r="Y508" i="5"/>
  <c r="X508" i="5"/>
  <c r="W508" i="5"/>
  <c r="Y507" i="5"/>
  <c r="X507" i="5"/>
  <c r="W507" i="5"/>
  <c r="Y506" i="5"/>
  <c r="X506" i="5"/>
  <c r="W506" i="5"/>
  <c r="Y505" i="5"/>
  <c r="X505" i="5"/>
  <c r="W505" i="5"/>
  <c r="Y504" i="5"/>
  <c r="X504" i="5"/>
  <c r="W504" i="5"/>
  <c r="Y503" i="5"/>
  <c r="X503" i="5"/>
  <c r="W503" i="5"/>
  <c r="Y502" i="5"/>
  <c r="X502" i="5"/>
  <c r="W502" i="5"/>
  <c r="Y501" i="5"/>
  <c r="X501" i="5"/>
  <c r="W501" i="5"/>
  <c r="Y500" i="5"/>
  <c r="X500" i="5"/>
  <c r="W500" i="5"/>
  <c r="Y499" i="5"/>
  <c r="X499" i="5"/>
  <c r="W499" i="5"/>
  <c r="Y498" i="5"/>
  <c r="X498" i="5"/>
  <c r="W498" i="5"/>
  <c r="Y497" i="5"/>
  <c r="X497" i="5"/>
  <c r="W497" i="5"/>
  <c r="Y496" i="5"/>
  <c r="X496" i="5"/>
  <c r="W496" i="5"/>
  <c r="Y495" i="5"/>
  <c r="X495" i="5"/>
  <c r="W495" i="5"/>
  <c r="Y494" i="5"/>
  <c r="X494" i="5"/>
  <c r="W494" i="5"/>
  <c r="Y493" i="5"/>
  <c r="X493" i="5"/>
  <c r="W493" i="5"/>
  <c r="Y492" i="5"/>
  <c r="X492" i="5"/>
  <c r="W492" i="5"/>
  <c r="Y491" i="5"/>
  <c r="X491" i="5"/>
  <c r="W491" i="5"/>
  <c r="Y490" i="5"/>
  <c r="X490" i="5"/>
  <c r="W490" i="5"/>
  <c r="Y489" i="5"/>
  <c r="X489" i="5"/>
  <c r="W489" i="5"/>
  <c r="Y488" i="5"/>
  <c r="X488" i="5"/>
  <c r="W488" i="5"/>
  <c r="Y487" i="5"/>
  <c r="X487" i="5"/>
  <c r="W487" i="5"/>
  <c r="Y486" i="5"/>
  <c r="X486" i="5"/>
  <c r="W486" i="5"/>
  <c r="Y485" i="5"/>
  <c r="X485" i="5"/>
  <c r="W485" i="5"/>
  <c r="Y484" i="5"/>
  <c r="X484" i="5"/>
  <c r="W484" i="5"/>
  <c r="Y483" i="5"/>
  <c r="X483" i="5"/>
  <c r="W483" i="5"/>
  <c r="Y482" i="5"/>
  <c r="X482" i="5"/>
  <c r="W482" i="5"/>
  <c r="Y481" i="5"/>
  <c r="X481" i="5"/>
  <c r="W481" i="5"/>
  <c r="Y480" i="5"/>
  <c r="X480" i="5"/>
  <c r="W480" i="5"/>
  <c r="Y479" i="5"/>
  <c r="X479" i="5"/>
  <c r="W479" i="5"/>
  <c r="Y478" i="5"/>
  <c r="X478" i="5"/>
  <c r="W478" i="5"/>
  <c r="Y477" i="5"/>
  <c r="X477" i="5"/>
  <c r="W477" i="5"/>
  <c r="Y476" i="5"/>
  <c r="X476" i="5"/>
  <c r="W476" i="5"/>
  <c r="Y475" i="5"/>
  <c r="X475" i="5"/>
  <c r="W475" i="5"/>
  <c r="Y474" i="5"/>
  <c r="X474" i="5"/>
  <c r="W474" i="5"/>
  <c r="Y473" i="5"/>
  <c r="X473" i="5"/>
  <c r="W473" i="5"/>
  <c r="Y472" i="5"/>
  <c r="X472" i="5"/>
  <c r="W472" i="5"/>
  <c r="Y471" i="5"/>
  <c r="X471" i="5"/>
  <c r="W471" i="5"/>
  <c r="Y470" i="5"/>
  <c r="X470" i="5"/>
  <c r="W470" i="5"/>
  <c r="Y469" i="5"/>
  <c r="X469" i="5"/>
  <c r="W469" i="5"/>
  <c r="Y468" i="5"/>
  <c r="X468" i="5"/>
  <c r="W468" i="5"/>
  <c r="Y467" i="5"/>
  <c r="X467" i="5"/>
  <c r="W467" i="5"/>
  <c r="Y466" i="5"/>
  <c r="X466" i="5"/>
  <c r="W466" i="5"/>
  <c r="Y465" i="5"/>
  <c r="X465" i="5"/>
  <c r="W465" i="5"/>
  <c r="Y464" i="5"/>
  <c r="X464" i="5"/>
  <c r="W464" i="5"/>
  <c r="Y463" i="5"/>
  <c r="X463" i="5"/>
  <c r="W463" i="5"/>
  <c r="Y462" i="5"/>
  <c r="X462" i="5"/>
  <c r="W462" i="5"/>
  <c r="Y461" i="5"/>
  <c r="X461" i="5"/>
  <c r="W461" i="5"/>
  <c r="Y460" i="5"/>
  <c r="X460" i="5"/>
  <c r="W460" i="5"/>
  <c r="Y459" i="5"/>
  <c r="X459" i="5"/>
  <c r="W459" i="5"/>
  <c r="Y458" i="5"/>
  <c r="X458" i="5"/>
  <c r="W458" i="5"/>
  <c r="Y457" i="5"/>
  <c r="X457" i="5"/>
  <c r="W457" i="5"/>
  <c r="Y456" i="5"/>
  <c r="X456" i="5"/>
  <c r="W456" i="5"/>
  <c r="Y455" i="5"/>
  <c r="X455" i="5"/>
  <c r="W455" i="5"/>
  <c r="Y454" i="5"/>
  <c r="X454" i="5"/>
  <c r="W454" i="5"/>
  <c r="Y453" i="5"/>
  <c r="X453" i="5"/>
  <c r="W453" i="5"/>
  <c r="Y452" i="5"/>
  <c r="X452" i="5"/>
  <c r="W452" i="5"/>
  <c r="Y451" i="5"/>
  <c r="X451" i="5"/>
  <c r="W451" i="5"/>
  <c r="Y450" i="5"/>
  <c r="X450" i="5"/>
  <c r="W450" i="5"/>
  <c r="Y449" i="5"/>
  <c r="X449" i="5"/>
  <c r="W449" i="5"/>
  <c r="Y448" i="5"/>
  <c r="X448" i="5"/>
  <c r="W448" i="5"/>
  <c r="Y447" i="5"/>
  <c r="X447" i="5"/>
  <c r="W447" i="5"/>
  <c r="Y446" i="5"/>
  <c r="X446" i="5"/>
  <c r="W446" i="5"/>
  <c r="Y445" i="5"/>
  <c r="X445" i="5"/>
  <c r="W445" i="5"/>
  <c r="Y444" i="5"/>
  <c r="X444" i="5"/>
  <c r="W444" i="5"/>
  <c r="Y443" i="5"/>
  <c r="X443" i="5"/>
  <c r="W443" i="5"/>
  <c r="Y442" i="5"/>
  <c r="X442" i="5"/>
  <c r="W442" i="5"/>
  <c r="Y441" i="5"/>
  <c r="X441" i="5"/>
  <c r="W441" i="5"/>
  <c r="Y440" i="5"/>
  <c r="X440" i="5"/>
  <c r="W440" i="5"/>
  <c r="Y439" i="5"/>
  <c r="X439" i="5"/>
  <c r="W439" i="5"/>
  <c r="Y438" i="5"/>
  <c r="X438" i="5"/>
  <c r="W438" i="5"/>
  <c r="Y437" i="5"/>
  <c r="X437" i="5"/>
  <c r="W437" i="5"/>
  <c r="Y436" i="5"/>
  <c r="X436" i="5"/>
  <c r="W436" i="5"/>
  <c r="Y435" i="5"/>
  <c r="X435" i="5"/>
  <c r="W435" i="5"/>
  <c r="Y434" i="5"/>
  <c r="X434" i="5"/>
  <c r="W434" i="5"/>
  <c r="Y433" i="5"/>
  <c r="X433" i="5"/>
  <c r="W433" i="5"/>
  <c r="Y432" i="5"/>
  <c r="X432" i="5"/>
  <c r="W432" i="5"/>
  <c r="Y431" i="5"/>
  <c r="X431" i="5"/>
  <c r="W431" i="5"/>
  <c r="Y430" i="5"/>
  <c r="X430" i="5"/>
  <c r="W430" i="5"/>
  <c r="Y429" i="5"/>
  <c r="X429" i="5"/>
  <c r="W429" i="5"/>
  <c r="Y428" i="5"/>
  <c r="X428" i="5"/>
  <c r="W428" i="5"/>
  <c r="Y427" i="5"/>
  <c r="X427" i="5"/>
  <c r="W427" i="5"/>
  <c r="Y426" i="5"/>
  <c r="X426" i="5"/>
  <c r="W426" i="5"/>
  <c r="Y425" i="5"/>
  <c r="X425" i="5"/>
  <c r="W425" i="5"/>
  <c r="Y424" i="5"/>
  <c r="X424" i="5"/>
  <c r="W424" i="5"/>
  <c r="Y423" i="5"/>
  <c r="X423" i="5"/>
  <c r="W423" i="5"/>
  <c r="Y422" i="5"/>
  <c r="X422" i="5"/>
  <c r="W422" i="5"/>
  <c r="Y421" i="5"/>
  <c r="X421" i="5"/>
  <c r="W421" i="5"/>
  <c r="Y420" i="5"/>
  <c r="X420" i="5"/>
  <c r="W420" i="5"/>
  <c r="Y419" i="5"/>
  <c r="X419" i="5"/>
  <c r="W419" i="5"/>
  <c r="Y418" i="5"/>
  <c r="X418" i="5"/>
  <c r="W418" i="5"/>
  <c r="Y417" i="5"/>
  <c r="X417" i="5"/>
  <c r="W417" i="5"/>
  <c r="Y416" i="5"/>
  <c r="X416" i="5"/>
  <c r="W416" i="5"/>
  <c r="Y415" i="5"/>
  <c r="X415" i="5"/>
  <c r="W415" i="5"/>
  <c r="Y414" i="5"/>
  <c r="X414" i="5"/>
  <c r="W414" i="5"/>
  <c r="Y413" i="5"/>
  <c r="X413" i="5"/>
  <c r="W413" i="5"/>
  <c r="Y412" i="5"/>
  <c r="X412" i="5"/>
  <c r="W412" i="5"/>
  <c r="Y411" i="5"/>
  <c r="X411" i="5"/>
  <c r="W411" i="5"/>
  <c r="Y410" i="5"/>
  <c r="X410" i="5"/>
  <c r="W410" i="5"/>
  <c r="Y409" i="5"/>
  <c r="X409" i="5"/>
  <c r="W409" i="5"/>
  <c r="Y408" i="5"/>
  <c r="X408" i="5"/>
  <c r="W408" i="5"/>
  <c r="Y407" i="5"/>
  <c r="X407" i="5"/>
  <c r="W407" i="5"/>
  <c r="Y406" i="5"/>
  <c r="X406" i="5"/>
  <c r="W406" i="5"/>
  <c r="Y405" i="5"/>
  <c r="X405" i="5"/>
  <c r="W405" i="5"/>
  <c r="Y404" i="5"/>
  <c r="X404" i="5"/>
  <c r="W404" i="5"/>
  <c r="Y403" i="5"/>
  <c r="X403" i="5"/>
  <c r="W403" i="5"/>
  <c r="Y402" i="5"/>
  <c r="X402" i="5"/>
  <c r="W402" i="5"/>
  <c r="Y401" i="5"/>
  <c r="X401" i="5"/>
  <c r="W401" i="5"/>
  <c r="Y400" i="5"/>
  <c r="X400" i="5"/>
  <c r="W400" i="5"/>
  <c r="Y399" i="5"/>
  <c r="X399" i="5"/>
  <c r="W399" i="5"/>
  <c r="Y398" i="5"/>
  <c r="X398" i="5"/>
  <c r="W398" i="5"/>
  <c r="Y397" i="5"/>
  <c r="X397" i="5"/>
  <c r="W397" i="5"/>
  <c r="Y396" i="5"/>
  <c r="X396" i="5"/>
  <c r="W396" i="5"/>
  <c r="Y395" i="5"/>
  <c r="X395" i="5"/>
  <c r="W395" i="5"/>
  <c r="Y394" i="5"/>
  <c r="X394" i="5"/>
  <c r="W394" i="5"/>
  <c r="Y393" i="5"/>
  <c r="X393" i="5"/>
  <c r="W393" i="5"/>
  <c r="Y392" i="5"/>
  <c r="X392" i="5"/>
  <c r="W392" i="5"/>
  <c r="Y391" i="5"/>
  <c r="X391" i="5"/>
  <c r="W391" i="5"/>
  <c r="Y390" i="5"/>
  <c r="X390" i="5"/>
  <c r="W390" i="5"/>
  <c r="Y389" i="5"/>
  <c r="X389" i="5"/>
  <c r="W389" i="5"/>
  <c r="Y388" i="5"/>
  <c r="X388" i="5"/>
  <c r="W388" i="5"/>
  <c r="Y387" i="5"/>
  <c r="X387" i="5"/>
  <c r="W387" i="5"/>
  <c r="Y386" i="5"/>
  <c r="X386" i="5"/>
  <c r="W386" i="5"/>
  <c r="Y385" i="5"/>
  <c r="X385" i="5"/>
  <c r="W385" i="5"/>
  <c r="Y384" i="5"/>
  <c r="X384" i="5"/>
  <c r="W384" i="5"/>
  <c r="Y383" i="5"/>
  <c r="X383" i="5"/>
  <c r="W383" i="5"/>
  <c r="Y382" i="5"/>
  <c r="X382" i="5"/>
  <c r="W382" i="5"/>
  <c r="Y381" i="5"/>
  <c r="X381" i="5"/>
  <c r="W381" i="5"/>
  <c r="Y380" i="5"/>
  <c r="X380" i="5"/>
  <c r="W380" i="5"/>
  <c r="Y379" i="5"/>
  <c r="X379" i="5"/>
  <c r="W379" i="5"/>
  <c r="Y378" i="5"/>
  <c r="X378" i="5"/>
  <c r="W378" i="5"/>
  <c r="Y377" i="5"/>
  <c r="X377" i="5"/>
  <c r="W377" i="5"/>
  <c r="Y376" i="5"/>
  <c r="X376" i="5"/>
  <c r="W376" i="5"/>
  <c r="Y375" i="5"/>
  <c r="X375" i="5"/>
  <c r="W375" i="5"/>
  <c r="Y374" i="5"/>
  <c r="X374" i="5"/>
  <c r="W374" i="5"/>
  <c r="Y373" i="5"/>
  <c r="X373" i="5"/>
  <c r="W373" i="5"/>
  <c r="Y372" i="5"/>
  <c r="X372" i="5"/>
  <c r="W372" i="5"/>
  <c r="Y371" i="5"/>
  <c r="X371" i="5"/>
  <c r="W371" i="5"/>
  <c r="Y370" i="5"/>
  <c r="X370" i="5"/>
  <c r="W370" i="5"/>
  <c r="Y369" i="5"/>
  <c r="X369" i="5"/>
  <c r="W369" i="5"/>
  <c r="Y368" i="5"/>
  <c r="X368" i="5"/>
  <c r="W368" i="5"/>
  <c r="Y367" i="5"/>
  <c r="X367" i="5"/>
  <c r="W367" i="5"/>
  <c r="Y366" i="5"/>
  <c r="X366" i="5"/>
  <c r="W366" i="5"/>
  <c r="Y365" i="5"/>
  <c r="X365" i="5"/>
  <c r="W365" i="5"/>
  <c r="Y364" i="5"/>
  <c r="X364" i="5"/>
  <c r="W364" i="5"/>
  <c r="Y363" i="5"/>
  <c r="X363" i="5"/>
  <c r="W363" i="5"/>
  <c r="Y362" i="5"/>
  <c r="X362" i="5"/>
  <c r="W362" i="5"/>
  <c r="Y361" i="5"/>
  <c r="X361" i="5"/>
  <c r="W361" i="5"/>
  <c r="Y360" i="5"/>
  <c r="X360" i="5"/>
  <c r="W360" i="5"/>
  <c r="Y359" i="5"/>
  <c r="X359" i="5"/>
  <c r="W359" i="5"/>
  <c r="Y358" i="5"/>
  <c r="X358" i="5"/>
  <c r="W358" i="5"/>
  <c r="Y357" i="5"/>
  <c r="X357" i="5"/>
  <c r="W357" i="5"/>
  <c r="Y356" i="5"/>
  <c r="X356" i="5"/>
  <c r="W356" i="5"/>
  <c r="Y355" i="5"/>
  <c r="X355" i="5"/>
  <c r="W355" i="5"/>
  <c r="Y354" i="5"/>
  <c r="X354" i="5"/>
  <c r="W354" i="5"/>
  <c r="Y353" i="5"/>
  <c r="X353" i="5"/>
  <c r="W353" i="5"/>
  <c r="Y352" i="5"/>
  <c r="X352" i="5"/>
  <c r="W352" i="5"/>
  <c r="Y351" i="5"/>
  <c r="X351" i="5"/>
  <c r="W351" i="5"/>
  <c r="Y350" i="5"/>
  <c r="X350" i="5"/>
  <c r="W350" i="5"/>
  <c r="Y349" i="5"/>
  <c r="X349" i="5"/>
  <c r="W349" i="5"/>
  <c r="Y348" i="5"/>
  <c r="X348" i="5"/>
  <c r="W348" i="5"/>
  <c r="Y347" i="5"/>
  <c r="X347" i="5"/>
  <c r="W347" i="5"/>
  <c r="Y346" i="5"/>
  <c r="X346" i="5"/>
  <c r="W346" i="5"/>
  <c r="Y345" i="5"/>
  <c r="X345" i="5"/>
  <c r="W345" i="5"/>
  <c r="Y344" i="5"/>
  <c r="X344" i="5"/>
  <c r="W344" i="5"/>
  <c r="Y343" i="5"/>
  <c r="X343" i="5"/>
  <c r="W343" i="5"/>
  <c r="Y342" i="5"/>
  <c r="X342" i="5"/>
  <c r="W342" i="5"/>
  <c r="Y341" i="5"/>
  <c r="X341" i="5"/>
  <c r="W341" i="5"/>
  <c r="Y340" i="5"/>
  <c r="X340" i="5"/>
  <c r="W340" i="5"/>
  <c r="Y339" i="5"/>
  <c r="X339" i="5"/>
  <c r="W339" i="5"/>
  <c r="Y338" i="5"/>
  <c r="X338" i="5"/>
  <c r="W338" i="5"/>
  <c r="Y337" i="5"/>
  <c r="X337" i="5"/>
  <c r="W337" i="5"/>
  <c r="Y336" i="5"/>
  <c r="X336" i="5"/>
  <c r="W336" i="5"/>
  <c r="Y335" i="5"/>
  <c r="X335" i="5"/>
  <c r="W335" i="5"/>
  <c r="Y334" i="5"/>
  <c r="X334" i="5"/>
  <c r="W334" i="5"/>
  <c r="Y333" i="5"/>
  <c r="X333" i="5"/>
  <c r="W333" i="5"/>
  <c r="Y332" i="5"/>
  <c r="X332" i="5"/>
  <c r="W332" i="5"/>
  <c r="Y331" i="5"/>
  <c r="X331" i="5"/>
  <c r="W331" i="5"/>
  <c r="Y330" i="5"/>
  <c r="X330" i="5"/>
  <c r="W330" i="5"/>
  <c r="Y329" i="5"/>
  <c r="X329" i="5"/>
  <c r="W329" i="5"/>
  <c r="Y328" i="5"/>
  <c r="X328" i="5"/>
  <c r="W328" i="5"/>
  <c r="Y327" i="5"/>
  <c r="X327" i="5"/>
  <c r="W327" i="5"/>
  <c r="Y326" i="5"/>
  <c r="X326" i="5"/>
  <c r="W326" i="5"/>
  <c r="Y325" i="5"/>
  <c r="X325" i="5"/>
  <c r="W325" i="5"/>
  <c r="Y324" i="5"/>
  <c r="X324" i="5"/>
  <c r="W324" i="5"/>
  <c r="Y323" i="5"/>
  <c r="X323" i="5"/>
  <c r="W323" i="5"/>
  <c r="Y322" i="5"/>
  <c r="X322" i="5"/>
  <c r="W322" i="5"/>
  <c r="Y321" i="5"/>
  <c r="X321" i="5"/>
  <c r="W321" i="5"/>
  <c r="Y320" i="5"/>
  <c r="X320" i="5"/>
  <c r="W320" i="5"/>
  <c r="Y319" i="5"/>
  <c r="X319" i="5"/>
  <c r="W319" i="5"/>
  <c r="Y318" i="5"/>
  <c r="X318" i="5"/>
  <c r="W318" i="5"/>
  <c r="Y317" i="5"/>
  <c r="X317" i="5"/>
  <c r="W317" i="5"/>
  <c r="Y316" i="5"/>
  <c r="X316" i="5"/>
  <c r="W316" i="5"/>
  <c r="Y315" i="5"/>
  <c r="X315" i="5"/>
  <c r="W315" i="5"/>
  <c r="Y314" i="5"/>
  <c r="X314" i="5"/>
  <c r="W314" i="5"/>
  <c r="Y313" i="5"/>
  <c r="X313" i="5"/>
  <c r="W313" i="5"/>
  <c r="Y312" i="5"/>
  <c r="X312" i="5"/>
  <c r="W312" i="5"/>
  <c r="Y311" i="5"/>
  <c r="X311" i="5"/>
  <c r="W311" i="5"/>
  <c r="Y310" i="5"/>
  <c r="X310" i="5"/>
  <c r="W310" i="5"/>
  <c r="Y309" i="5"/>
  <c r="X309" i="5"/>
  <c r="W309" i="5"/>
  <c r="Y308" i="5"/>
  <c r="X308" i="5"/>
  <c r="W308" i="5"/>
  <c r="Y307" i="5"/>
  <c r="X307" i="5"/>
  <c r="W307" i="5"/>
  <c r="Y306" i="5"/>
  <c r="X306" i="5"/>
  <c r="W306" i="5"/>
  <c r="Y305" i="5"/>
  <c r="X305" i="5"/>
  <c r="W305" i="5"/>
  <c r="Y304" i="5"/>
  <c r="X304" i="5"/>
  <c r="W304" i="5"/>
  <c r="Y303" i="5"/>
  <c r="X303" i="5"/>
  <c r="W303" i="5"/>
  <c r="Y302" i="5"/>
  <c r="X302" i="5"/>
  <c r="W302" i="5"/>
  <c r="Y301" i="5"/>
  <c r="X301" i="5"/>
  <c r="W301" i="5"/>
  <c r="Y300" i="5"/>
  <c r="X300" i="5"/>
  <c r="W300" i="5"/>
  <c r="Y299" i="5"/>
  <c r="X299" i="5"/>
  <c r="W299" i="5"/>
  <c r="Y298" i="5"/>
  <c r="X298" i="5"/>
  <c r="W298" i="5"/>
  <c r="Y297" i="5"/>
  <c r="X297" i="5"/>
  <c r="W297" i="5"/>
  <c r="Y296" i="5"/>
  <c r="X296" i="5"/>
  <c r="W296" i="5"/>
  <c r="Y295" i="5"/>
  <c r="X295" i="5"/>
  <c r="W295" i="5"/>
  <c r="Y294" i="5"/>
  <c r="X294" i="5"/>
  <c r="W294" i="5"/>
  <c r="Y293" i="5"/>
  <c r="X293" i="5"/>
  <c r="W293" i="5"/>
  <c r="Y292" i="5"/>
  <c r="X292" i="5"/>
  <c r="W292" i="5"/>
  <c r="Y291" i="5"/>
  <c r="X291" i="5"/>
  <c r="W291" i="5"/>
  <c r="Y290" i="5"/>
  <c r="X290" i="5"/>
  <c r="W290" i="5"/>
  <c r="Y289" i="5"/>
  <c r="X289" i="5"/>
  <c r="W289" i="5"/>
  <c r="Y288" i="5"/>
  <c r="X288" i="5"/>
  <c r="W288" i="5"/>
  <c r="Y287" i="5"/>
  <c r="X287" i="5"/>
  <c r="W287" i="5"/>
  <c r="Y286" i="5"/>
  <c r="X286" i="5"/>
  <c r="W286" i="5"/>
  <c r="Y285" i="5"/>
  <c r="X285" i="5"/>
  <c r="W285" i="5"/>
  <c r="Y284" i="5"/>
  <c r="X284" i="5"/>
  <c r="W284" i="5"/>
  <c r="Y283" i="5"/>
  <c r="X283" i="5"/>
  <c r="W283" i="5"/>
  <c r="Y282" i="5"/>
  <c r="X282" i="5"/>
  <c r="W282" i="5"/>
  <c r="Y281" i="5"/>
  <c r="X281" i="5"/>
  <c r="W281" i="5"/>
  <c r="Y280" i="5"/>
  <c r="X280" i="5"/>
  <c r="W280" i="5"/>
  <c r="Y279" i="5"/>
  <c r="X279" i="5"/>
  <c r="W279" i="5"/>
  <c r="Y278" i="5"/>
  <c r="X278" i="5"/>
  <c r="W278" i="5"/>
  <c r="Y277" i="5"/>
  <c r="X277" i="5"/>
  <c r="W277" i="5"/>
  <c r="Y276" i="5"/>
  <c r="X276" i="5"/>
  <c r="W276" i="5"/>
  <c r="Y275" i="5"/>
  <c r="X275" i="5"/>
  <c r="W275" i="5"/>
  <c r="Y274" i="5"/>
  <c r="X274" i="5"/>
  <c r="W274" i="5"/>
  <c r="Y273" i="5"/>
  <c r="X273" i="5"/>
  <c r="W273" i="5"/>
  <c r="Y272" i="5"/>
  <c r="X272" i="5"/>
  <c r="W272" i="5"/>
  <c r="Y271" i="5"/>
  <c r="X271" i="5"/>
  <c r="W271" i="5"/>
  <c r="Y270" i="5"/>
  <c r="X270" i="5"/>
  <c r="W270" i="5"/>
  <c r="Y269" i="5"/>
  <c r="X269" i="5"/>
  <c r="W269" i="5"/>
  <c r="Y268" i="5"/>
  <c r="X268" i="5"/>
  <c r="W268" i="5"/>
  <c r="Y267" i="5"/>
  <c r="X267" i="5"/>
  <c r="W267" i="5"/>
  <c r="Y266" i="5"/>
  <c r="X266" i="5"/>
  <c r="W266" i="5"/>
  <c r="Y265" i="5"/>
  <c r="X265" i="5"/>
  <c r="W265" i="5"/>
  <c r="Y264" i="5"/>
  <c r="X264" i="5"/>
  <c r="W264" i="5"/>
  <c r="Y263" i="5"/>
  <c r="X263" i="5"/>
  <c r="W263" i="5"/>
  <c r="Y262" i="5"/>
  <c r="X262" i="5"/>
  <c r="W262" i="5"/>
  <c r="Y261" i="5"/>
  <c r="X261" i="5"/>
  <c r="W261" i="5"/>
  <c r="Y260" i="5"/>
  <c r="X260" i="5"/>
  <c r="W260" i="5"/>
  <c r="Y259" i="5"/>
  <c r="X259" i="5"/>
  <c r="W259" i="5"/>
  <c r="Y258" i="5"/>
  <c r="X258" i="5"/>
  <c r="W258" i="5"/>
  <c r="Y257" i="5"/>
  <c r="X257" i="5"/>
  <c r="W257" i="5"/>
  <c r="Y256" i="5"/>
  <c r="X256" i="5"/>
  <c r="W256" i="5"/>
  <c r="Y255" i="5"/>
  <c r="X255" i="5"/>
  <c r="W255" i="5"/>
  <c r="Y254" i="5"/>
  <c r="X254" i="5"/>
  <c r="W254" i="5"/>
  <c r="Y253" i="5"/>
  <c r="X253" i="5"/>
  <c r="W253" i="5"/>
  <c r="Y252" i="5"/>
  <c r="X252" i="5"/>
  <c r="W252" i="5"/>
  <c r="Y251" i="5"/>
  <c r="X251" i="5"/>
  <c r="W251" i="5"/>
  <c r="Y250" i="5"/>
  <c r="X250" i="5"/>
  <c r="W250" i="5"/>
  <c r="Y249" i="5"/>
  <c r="X249" i="5"/>
  <c r="W249" i="5"/>
  <c r="Y248" i="5"/>
  <c r="X248" i="5"/>
  <c r="W248" i="5"/>
  <c r="Y247" i="5"/>
  <c r="X247" i="5"/>
  <c r="W247" i="5"/>
  <c r="Y246" i="5"/>
  <c r="X246" i="5"/>
  <c r="W246" i="5"/>
  <c r="Y245" i="5"/>
  <c r="X245" i="5"/>
  <c r="W245" i="5"/>
  <c r="Y244" i="5"/>
  <c r="X244" i="5"/>
  <c r="W244" i="5"/>
  <c r="Y243" i="5"/>
  <c r="X243" i="5"/>
  <c r="W243" i="5"/>
  <c r="Y242" i="5"/>
  <c r="X242" i="5"/>
  <c r="W242" i="5"/>
  <c r="Y241" i="5"/>
  <c r="X241" i="5"/>
  <c r="W241" i="5"/>
  <c r="Y240" i="5"/>
  <c r="X240" i="5"/>
  <c r="W240" i="5"/>
  <c r="Y239" i="5"/>
  <c r="X239" i="5"/>
  <c r="W239" i="5"/>
  <c r="Y238" i="5"/>
  <c r="X238" i="5"/>
  <c r="W238" i="5"/>
  <c r="Y237" i="5"/>
  <c r="X237" i="5"/>
  <c r="W237" i="5"/>
  <c r="Y236" i="5"/>
  <c r="X236" i="5"/>
  <c r="W236" i="5"/>
  <c r="Y235" i="5"/>
  <c r="X235" i="5"/>
  <c r="W235" i="5"/>
  <c r="Y234" i="5"/>
  <c r="X234" i="5"/>
  <c r="W234" i="5"/>
  <c r="Y233" i="5"/>
  <c r="X233" i="5"/>
  <c r="W233" i="5"/>
  <c r="Y232" i="5"/>
  <c r="X232" i="5"/>
  <c r="W232" i="5"/>
  <c r="Y231" i="5"/>
  <c r="X231" i="5"/>
  <c r="W231" i="5"/>
  <c r="Y230" i="5"/>
  <c r="X230" i="5"/>
  <c r="W230" i="5"/>
  <c r="Y229" i="5"/>
  <c r="X229" i="5"/>
  <c r="W229" i="5"/>
  <c r="Y228" i="5"/>
  <c r="X228" i="5"/>
  <c r="W228" i="5"/>
  <c r="Y227" i="5"/>
  <c r="X227" i="5"/>
  <c r="W227" i="5"/>
  <c r="Y226" i="5"/>
  <c r="X226" i="5"/>
  <c r="W226" i="5"/>
  <c r="Y225" i="5"/>
  <c r="X225" i="5"/>
  <c r="W225" i="5"/>
  <c r="Y224" i="5"/>
  <c r="X224" i="5"/>
  <c r="W224" i="5"/>
  <c r="Y223" i="5"/>
  <c r="X223" i="5"/>
  <c r="W223" i="5"/>
  <c r="Y222" i="5"/>
  <c r="X222" i="5"/>
  <c r="W222" i="5"/>
  <c r="Y221" i="5"/>
  <c r="X221" i="5"/>
  <c r="W221" i="5"/>
  <c r="Y220" i="5"/>
  <c r="X220" i="5"/>
  <c r="W220" i="5"/>
  <c r="Y219" i="5"/>
  <c r="X219" i="5"/>
  <c r="W219" i="5"/>
  <c r="Y218" i="5"/>
  <c r="X218" i="5"/>
  <c r="W218" i="5"/>
  <c r="Y217" i="5"/>
  <c r="X217" i="5"/>
  <c r="W217" i="5"/>
  <c r="Y216" i="5"/>
  <c r="X216" i="5"/>
  <c r="W216" i="5"/>
  <c r="Y215" i="5"/>
  <c r="X215" i="5"/>
  <c r="W215" i="5"/>
  <c r="Y214" i="5"/>
  <c r="X214" i="5"/>
  <c r="W214" i="5"/>
  <c r="Y213" i="5"/>
  <c r="X213" i="5"/>
  <c r="W213" i="5"/>
  <c r="Y212" i="5"/>
  <c r="X212" i="5"/>
  <c r="W212" i="5"/>
  <c r="Y211" i="5"/>
  <c r="X211" i="5"/>
  <c r="W211" i="5"/>
  <c r="Y210" i="5"/>
  <c r="X210" i="5"/>
  <c r="W210" i="5"/>
  <c r="Y209" i="5"/>
  <c r="X209" i="5"/>
  <c r="W209" i="5"/>
  <c r="Y208" i="5"/>
  <c r="X208" i="5"/>
  <c r="W208" i="5"/>
  <c r="Y207" i="5"/>
  <c r="X207" i="5"/>
  <c r="W207" i="5"/>
  <c r="Y206" i="5"/>
  <c r="X206" i="5"/>
  <c r="W206" i="5"/>
  <c r="Y205" i="5"/>
  <c r="X205" i="5"/>
  <c r="W205" i="5"/>
  <c r="Y204" i="5"/>
  <c r="X204" i="5"/>
  <c r="W204" i="5"/>
  <c r="Y203" i="5"/>
  <c r="X203" i="5"/>
  <c r="W203" i="5"/>
  <c r="Y202" i="5"/>
  <c r="X202" i="5"/>
  <c r="W202" i="5"/>
  <c r="Y201" i="5"/>
  <c r="X201" i="5"/>
  <c r="W201" i="5"/>
  <c r="Y200" i="5"/>
  <c r="X200" i="5"/>
  <c r="W200" i="5"/>
  <c r="Y199" i="5"/>
  <c r="X199" i="5"/>
  <c r="W199" i="5"/>
  <c r="Y198" i="5"/>
  <c r="X198" i="5"/>
  <c r="W198" i="5"/>
  <c r="Y197" i="5"/>
  <c r="X197" i="5"/>
  <c r="W197" i="5"/>
  <c r="Y196" i="5"/>
  <c r="X196" i="5"/>
  <c r="W196" i="5"/>
  <c r="Y195" i="5"/>
  <c r="X195" i="5"/>
  <c r="W195" i="5"/>
  <c r="Y194" i="5"/>
  <c r="X194" i="5"/>
  <c r="W194" i="5"/>
  <c r="Y193" i="5"/>
  <c r="X193" i="5"/>
  <c r="W193" i="5"/>
  <c r="Y192" i="5"/>
  <c r="X192" i="5"/>
  <c r="W192" i="5"/>
  <c r="Y191" i="5"/>
  <c r="X191" i="5"/>
  <c r="W191" i="5"/>
  <c r="Y190" i="5"/>
  <c r="X190" i="5"/>
  <c r="W190" i="5"/>
  <c r="Y189" i="5"/>
  <c r="X189" i="5"/>
  <c r="W189" i="5"/>
  <c r="Y188" i="5"/>
  <c r="X188" i="5"/>
  <c r="W188" i="5"/>
  <c r="Y187" i="5"/>
  <c r="X187" i="5"/>
  <c r="W187" i="5"/>
  <c r="Y186" i="5"/>
  <c r="X186" i="5"/>
  <c r="W186" i="5"/>
  <c r="Y185" i="5"/>
  <c r="X185" i="5"/>
  <c r="W185" i="5"/>
  <c r="Y184" i="5"/>
  <c r="X184" i="5"/>
  <c r="W184" i="5"/>
  <c r="Y183" i="5"/>
  <c r="X183" i="5"/>
  <c r="W183" i="5"/>
  <c r="Y182" i="5"/>
  <c r="X182" i="5"/>
  <c r="W182" i="5"/>
  <c r="Y181" i="5"/>
  <c r="X181" i="5"/>
  <c r="W181" i="5"/>
  <c r="Y180" i="5"/>
  <c r="X180" i="5"/>
  <c r="W180" i="5"/>
  <c r="Y179" i="5"/>
  <c r="X179" i="5"/>
  <c r="W179" i="5"/>
  <c r="Y178" i="5"/>
  <c r="X178" i="5"/>
  <c r="W178" i="5"/>
  <c r="Y177" i="5"/>
  <c r="X177" i="5"/>
  <c r="W177" i="5"/>
  <c r="Y176" i="5"/>
  <c r="X176" i="5"/>
  <c r="W176" i="5"/>
  <c r="Y175" i="5"/>
  <c r="X175" i="5"/>
  <c r="W175" i="5"/>
  <c r="Y174" i="5"/>
  <c r="X174" i="5"/>
  <c r="W174" i="5"/>
  <c r="Y173" i="5"/>
  <c r="X173" i="5"/>
  <c r="W173" i="5"/>
  <c r="Y172" i="5"/>
  <c r="X172" i="5"/>
  <c r="W172" i="5"/>
  <c r="Y171" i="5"/>
  <c r="X171" i="5"/>
  <c r="W171" i="5"/>
  <c r="Y170" i="5"/>
  <c r="X170" i="5"/>
  <c r="W170" i="5"/>
  <c r="Y169" i="5"/>
  <c r="X169" i="5"/>
  <c r="W169" i="5"/>
  <c r="Y168" i="5"/>
  <c r="X168" i="5"/>
  <c r="W168" i="5"/>
  <c r="Y167" i="5"/>
  <c r="X167" i="5"/>
  <c r="W167" i="5"/>
  <c r="Y166" i="5"/>
  <c r="X166" i="5"/>
  <c r="W166" i="5"/>
  <c r="Y165" i="5"/>
  <c r="X165" i="5"/>
  <c r="W165" i="5"/>
  <c r="Y164" i="5"/>
  <c r="X164" i="5"/>
  <c r="W164" i="5"/>
  <c r="Y163" i="5"/>
  <c r="X163" i="5"/>
  <c r="W163" i="5"/>
  <c r="Y162" i="5"/>
  <c r="X162" i="5"/>
  <c r="W162" i="5"/>
  <c r="Y161" i="5"/>
  <c r="X161" i="5"/>
  <c r="W161" i="5"/>
  <c r="Y160" i="5"/>
  <c r="X160" i="5"/>
  <c r="W160" i="5"/>
  <c r="Y159" i="5"/>
  <c r="X159" i="5"/>
  <c r="W159" i="5"/>
  <c r="Y158" i="5"/>
  <c r="X158" i="5"/>
  <c r="W158" i="5"/>
  <c r="Y157" i="5"/>
  <c r="X157" i="5"/>
  <c r="W157" i="5"/>
  <c r="Y156" i="5"/>
  <c r="X156" i="5"/>
  <c r="W156" i="5"/>
  <c r="Y155" i="5"/>
  <c r="X155" i="5"/>
  <c r="W155" i="5"/>
  <c r="Y154" i="5"/>
  <c r="X154" i="5"/>
  <c r="W154" i="5"/>
  <c r="Y153" i="5"/>
  <c r="X153" i="5"/>
  <c r="W153" i="5"/>
  <c r="Y152" i="5"/>
  <c r="X152" i="5"/>
  <c r="W152" i="5"/>
  <c r="Y151" i="5"/>
  <c r="X151" i="5"/>
  <c r="W151" i="5"/>
  <c r="Y150" i="5"/>
  <c r="X150" i="5"/>
  <c r="W150" i="5"/>
  <c r="Y149" i="5"/>
  <c r="X149" i="5"/>
  <c r="W149" i="5"/>
  <c r="Y148" i="5"/>
  <c r="X148" i="5"/>
  <c r="W148" i="5"/>
  <c r="Y147" i="5"/>
  <c r="X147" i="5"/>
  <c r="W147" i="5"/>
  <c r="Y146" i="5"/>
  <c r="X146" i="5"/>
  <c r="W146" i="5"/>
  <c r="Y145" i="5"/>
  <c r="X145" i="5"/>
  <c r="W145" i="5"/>
  <c r="Y144" i="5"/>
  <c r="X144" i="5"/>
  <c r="W144" i="5"/>
  <c r="Y143" i="5"/>
  <c r="X143" i="5"/>
  <c r="W143" i="5"/>
  <c r="Y142" i="5"/>
  <c r="X142" i="5"/>
  <c r="W142" i="5"/>
  <c r="Y141" i="5"/>
  <c r="X141" i="5"/>
  <c r="W141" i="5"/>
  <c r="Y140" i="5"/>
  <c r="X140" i="5"/>
  <c r="W140" i="5"/>
  <c r="Y139" i="5"/>
  <c r="X139" i="5"/>
  <c r="W139" i="5"/>
  <c r="Y138" i="5"/>
  <c r="X138" i="5"/>
  <c r="W138" i="5"/>
  <c r="Y137" i="5"/>
  <c r="X137" i="5"/>
  <c r="W137" i="5"/>
  <c r="Y136" i="5"/>
  <c r="X136" i="5"/>
  <c r="W136" i="5"/>
  <c r="Y135" i="5"/>
  <c r="X135" i="5"/>
  <c r="W135" i="5"/>
  <c r="Y134" i="5"/>
  <c r="X134" i="5"/>
  <c r="W134" i="5"/>
  <c r="Y133" i="5"/>
  <c r="X133" i="5"/>
  <c r="W133" i="5"/>
  <c r="Y132" i="5"/>
  <c r="X132" i="5"/>
  <c r="W132" i="5"/>
  <c r="Y131" i="5"/>
  <c r="X131" i="5"/>
  <c r="W131" i="5"/>
  <c r="Y130" i="5"/>
  <c r="X130" i="5"/>
  <c r="W130" i="5"/>
  <c r="Y129" i="5"/>
  <c r="X129" i="5"/>
  <c r="W129" i="5"/>
  <c r="Y128" i="5"/>
  <c r="X128" i="5"/>
  <c r="W128" i="5"/>
  <c r="Y127" i="5"/>
  <c r="X127" i="5"/>
  <c r="W127" i="5"/>
  <c r="Y126" i="5"/>
  <c r="X126" i="5"/>
  <c r="W126" i="5"/>
  <c r="Y125" i="5"/>
  <c r="X125" i="5"/>
  <c r="W125" i="5"/>
  <c r="Y124" i="5"/>
  <c r="X124" i="5"/>
  <c r="W124" i="5"/>
  <c r="Y123" i="5"/>
  <c r="X123" i="5"/>
  <c r="W123" i="5"/>
  <c r="Y122" i="5"/>
  <c r="X122" i="5"/>
  <c r="W122" i="5"/>
  <c r="Y121" i="5"/>
  <c r="X121" i="5"/>
  <c r="W121" i="5"/>
  <c r="Y120" i="5"/>
  <c r="X120" i="5"/>
  <c r="W120" i="5"/>
  <c r="Y119" i="5"/>
  <c r="X119" i="5"/>
  <c r="W119" i="5"/>
  <c r="Y118" i="5"/>
  <c r="X118" i="5"/>
  <c r="W118" i="5"/>
  <c r="Y117" i="5"/>
  <c r="X117" i="5"/>
  <c r="W117" i="5"/>
  <c r="Y116" i="5"/>
  <c r="X116" i="5"/>
  <c r="W116" i="5"/>
  <c r="Y115" i="5"/>
  <c r="X115" i="5"/>
  <c r="W115" i="5"/>
  <c r="Y114" i="5"/>
  <c r="X114" i="5"/>
  <c r="W114" i="5"/>
  <c r="Y113" i="5"/>
  <c r="X113" i="5"/>
  <c r="W113" i="5"/>
  <c r="Y112" i="5"/>
  <c r="X112" i="5"/>
  <c r="W112" i="5"/>
  <c r="Y111" i="5"/>
  <c r="X111" i="5"/>
  <c r="W111" i="5"/>
  <c r="Y110" i="5"/>
  <c r="X110" i="5"/>
  <c r="W110" i="5"/>
  <c r="Y109" i="5"/>
  <c r="X109" i="5"/>
  <c r="W109" i="5"/>
  <c r="Y108" i="5"/>
  <c r="X108" i="5"/>
  <c r="W108" i="5"/>
  <c r="Y107" i="5"/>
  <c r="X107" i="5"/>
  <c r="W107" i="5"/>
  <c r="Y106" i="5"/>
  <c r="X106" i="5"/>
  <c r="W106" i="5"/>
  <c r="Y105" i="5"/>
  <c r="X105" i="5"/>
  <c r="W105" i="5"/>
  <c r="Y104" i="5"/>
  <c r="X104" i="5"/>
  <c r="W104" i="5"/>
  <c r="Y103" i="5"/>
  <c r="X103" i="5"/>
  <c r="W103" i="5"/>
  <c r="Y102" i="5"/>
  <c r="X102" i="5"/>
  <c r="W102" i="5"/>
  <c r="Y101" i="5"/>
  <c r="X101" i="5"/>
  <c r="W101" i="5"/>
  <c r="Y100" i="5"/>
  <c r="X100" i="5"/>
  <c r="W100" i="5"/>
  <c r="Y99" i="5"/>
  <c r="X99" i="5"/>
  <c r="W99" i="5"/>
  <c r="Y98" i="5"/>
  <c r="X98" i="5"/>
  <c r="W98" i="5"/>
  <c r="Y97" i="5"/>
  <c r="X97" i="5"/>
  <c r="W97" i="5"/>
  <c r="Y96" i="5"/>
  <c r="X96" i="5"/>
  <c r="W96" i="5"/>
  <c r="Y95" i="5"/>
  <c r="X95" i="5"/>
  <c r="W95" i="5"/>
  <c r="Y94" i="5"/>
  <c r="X94" i="5"/>
  <c r="W94" i="5"/>
  <c r="Y93" i="5"/>
  <c r="X93" i="5"/>
  <c r="W93" i="5"/>
  <c r="Y92" i="5"/>
  <c r="X92" i="5"/>
  <c r="W92" i="5"/>
  <c r="Y91" i="5"/>
  <c r="X91" i="5"/>
  <c r="W91" i="5"/>
  <c r="Y90" i="5"/>
  <c r="X90" i="5"/>
  <c r="W90" i="5"/>
  <c r="Y89" i="5"/>
  <c r="X89" i="5"/>
  <c r="W89" i="5"/>
  <c r="Y88" i="5"/>
  <c r="X88" i="5"/>
  <c r="W88" i="5"/>
  <c r="Y87" i="5"/>
  <c r="X87" i="5"/>
  <c r="W87" i="5"/>
  <c r="Y86" i="5"/>
  <c r="X86" i="5"/>
  <c r="W86" i="5"/>
  <c r="Y85" i="5"/>
  <c r="X85" i="5"/>
  <c r="W85" i="5"/>
  <c r="Y84" i="5"/>
  <c r="X84" i="5"/>
  <c r="W84" i="5"/>
  <c r="Y83" i="5"/>
  <c r="X83" i="5"/>
  <c r="W83" i="5"/>
  <c r="Y82" i="5"/>
  <c r="X82" i="5"/>
  <c r="W82" i="5"/>
  <c r="Y81" i="5"/>
  <c r="X81" i="5"/>
  <c r="W81" i="5"/>
  <c r="Y80" i="5"/>
  <c r="X80" i="5"/>
  <c r="W80" i="5"/>
  <c r="Y79" i="5"/>
  <c r="X79" i="5"/>
  <c r="W79" i="5"/>
  <c r="Y78" i="5"/>
  <c r="X78" i="5"/>
  <c r="W78" i="5"/>
  <c r="Y77" i="5"/>
  <c r="X77" i="5"/>
  <c r="W77" i="5"/>
  <c r="Y76" i="5"/>
  <c r="X76" i="5"/>
  <c r="W76" i="5"/>
  <c r="Y75" i="5"/>
  <c r="X75" i="5"/>
  <c r="W75" i="5"/>
  <c r="Y74" i="5"/>
  <c r="X74" i="5"/>
  <c r="W74" i="5"/>
  <c r="Y73" i="5"/>
  <c r="X73" i="5"/>
  <c r="W73" i="5"/>
  <c r="Y72" i="5"/>
  <c r="X72" i="5"/>
  <c r="W72" i="5"/>
  <c r="Y71" i="5"/>
  <c r="X71" i="5"/>
  <c r="W71" i="5"/>
  <c r="Y70" i="5"/>
  <c r="X70" i="5"/>
  <c r="W70" i="5"/>
  <c r="Y69" i="5"/>
  <c r="X69" i="5"/>
  <c r="W69" i="5"/>
  <c r="Y68" i="5"/>
  <c r="X68" i="5"/>
  <c r="W68" i="5"/>
  <c r="Y67" i="5"/>
  <c r="X67" i="5"/>
  <c r="W67" i="5"/>
  <c r="Y66" i="5"/>
  <c r="X66" i="5"/>
  <c r="W66" i="5"/>
  <c r="Y65" i="5"/>
  <c r="X65" i="5"/>
  <c r="W65" i="5"/>
  <c r="Y64" i="5"/>
  <c r="X64" i="5"/>
  <c r="W64" i="5"/>
  <c r="Y63" i="5"/>
  <c r="X63" i="5"/>
  <c r="W63" i="5"/>
  <c r="Y62" i="5"/>
  <c r="X62" i="5"/>
  <c r="W62" i="5"/>
  <c r="Y61" i="5"/>
  <c r="X61" i="5"/>
  <c r="W61" i="5"/>
  <c r="Y60" i="5"/>
  <c r="X60" i="5"/>
  <c r="W60" i="5"/>
  <c r="Y59" i="5"/>
  <c r="X59" i="5"/>
  <c r="W59" i="5"/>
  <c r="Y58" i="5"/>
  <c r="X58" i="5"/>
  <c r="W58" i="5"/>
  <c r="Y57" i="5"/>
  <c r="X57" i="5"/>
  <c r="W57" i="5"/>
  <c r="Y56" i="5"/>
  <c r="X56" i="5"/>
  <c r="W56" i="5"/>
  <c r="Y55" i="5"/>
  <c r="X55" i="5"/>
  <c r="W55" i="5"/>
  <c r="Y54" i="5"/>
  <c r="X54" i="5"/>
  <c r="W54" i="5"/>
  <c r="Y53" i="5"/>
  <c r="X53" i="5"/>
  <c r="W53" i="5"/>
  <c r="Y52" i="5"/>
  <c r="X52" i="5"/>
  <c r="W52" i="5"/>
  <c r="Y51" i="5"/>
  <c r="X51" i="5"/>
  <c r="W51" i="5"/>
  <c r="Y50" i="5"/>
  <c r="X50" i="5"/>
  <c r="W50" i="5"/>
  <c r="Y49" i="5"/>
  <c r="X49" i="5"/>
  <c r="W49" i="5"/>
  <c r="Y48" i="5"/>
  <c r="X48" i="5"/>
  <c r="W48" i="5"/>
  <c r="Y47" i="5"/>
  <c r="X47" i="5"/>
  <c r="W47" i="5"/>
  <c r="Y46" i="5"/>
  <c r="X46" i="5"/>
  <c r="W46" i="5"/>
  <c r="Y45" i="5"/>
  <c r="X45" i="5"/>
  <c r="W45" i="5"/>
  <c r="Y44" i="5"/>
  <c r="X44" i="5"/>
  <c r="W44" i="5"/>
  <c r="Y43" i="5"/>
  <c r="X43" i="5"/>
  <c r="W43" i="5"/>
  <c r="Y42" i="5"/>
  <c r="X42" i="5"/>
  <c r="W42" i="5"/>
  <c r="Y41" i="5"/>
  <c r="X41" i="5"/>
  <c r="W41" i="5"/>
  <c r="Y40" i="5"/>
  <c r="X40" i="5"/>
  <c r="W40" i="5"/>
  <c r="Y39" i="5"/>
  <c r="X39" i="5"/>
  <c r="W39" i="5"/>
  <c r="Y38" i="5"/>
  <c r="X38" i="5"/>
  <c r="W38" i="5"/>
  <c r="Y37" i="5"/>
  <c r="X37" i="5"/>
  <c r="W37" i="5"/>
  <c r="Y36" i="5"/>
  <c r="X36" i="5"/>
  <c r="W36" i="5"/>
  <c r="Y35" i="5"/>
  <c r="X35" i="5"/>
  <c r="W35" i="5"/>
  <c r="Y34" i="5"/>
  <c r="X34" i="5"/>
  <c r="W34" i="5"/>
  <c r="Y33" i="5"/>
  <c r="X33" i="5"/>
  <c r="W33" i="5"/>
  <c r="Y32" i="5"/>
  <c r="X32" i="5"/>
  <c r="W32" i="5"/>
  <c r="Y31" i="5"/>
  <c r="X31" i="5"/>
  <c r="W31" i="5"/>
  <c r="Y30" i="5"/>
  <c r="X30" i="5"/>
  <c r="W30" i="5"/>
  <c r="Y29" i="5"/>
  <c r="X29" i="5"/>
  <c r="W29" i="5"/>
  <c r="Y28" i="5"/>
  <c r="X28" i="5"/>
  <c r="W28" i="5"/>
  <c r="Y27" i="5"/>
  <c r="X27" i="5"/>
  <c r="W27" i="5"/>
  <c r="Y26" i="5"/>
  <c r="X26" i="5"/>
  <c r="W26" i="5"/>
  <c r="Y25" i="5"/>
  <c r="X25" i="5"/>
  <c r="W25" i="5"/>
  <c r="Y24" i="5"/>
  <c r="X24" i="5"/>
  <c r="W24" i="5"/>
  <c r="Y23" i="5"/>
  <c r="X23" i="5"/>
  <c r="W23" i="5"/>
  <c r="Y22" i="5"/>
  <c r="X22" i="5"/>
  <c r="W22" i="5"/>
  <c r="Y21" i="5"/>
  <c r="X21" i="5"/>
  <c r="W21" i="5"/>
  <c r="Y20" i="5"/>
  <c r="X20" i="5"/>
  <c r="W20" i="5"/>
  <c r="Y19" i="5"/>
  <c r="X19" i="5"/>
  <c r="W19" i="5"/>
  <c r="Y18" i="5"/>
  <c r="X18" i="5"/>
  <c r="W18" i="5"/>
  <c r="Y17" i="5"/>
  <c r="X17" i="5"/>
  <c r="W17" i="5"/>
  <c r="Y16" i="5"/>
  <c r="X16" i="5"/>
  <c r="W16" i="5"/>
  <c r="Y15" i="5"/>
  <c r="X15" i="5"/>
  <c r="W15" i="5"/>
  <c r="Y14" i="5"/>
  <c r="X14" i="5"/>
  <c r="W14" i="5"/>
  <c r="Y13" i="5"/>
  <c r="X13" i="5"/>
  <c r="W13" i="5"/>
  <c r="Y12" i="5"/>
  <c r="X12" i="5"/>
  <c r="W12" i="5"/>
  <c r="Y11" i="5"/>
  <c r="X11" i="5"/>
  <c r="W11" i="5"/>
  <c r="Y10" i="5"/>
  <c r="X10" i="5"/>
  <c r="W10" i="5"/>
  <c r="Y9" i="5"/>
  <c r="X9" i="5"/>
  <c r="W9" i="5"/>
  <c r="Y8" i="5"/>
  <c r="X8" i="5"/>
  <c r="W8" i="5"/>
  <c r="Y7" i="5"/>
  <c r="X7" i="5"/>
  <c r="W7" i="5"/>
  <c r="Y6" i="5"/>
  <c r="X6" i="5"/>
  <c r="W6" i="5"/>
  <c r="G33" i="1"/>
  <c r="D17" i="1"/>
  <c r="F34" i="1"/>
  <c r="D36" i="1"/>
</calcChain>
</file>

<file path=xl/comments1.xml><?xml version="1.0" encoding="utf-8"?>
<comments xmlns="http://schemas.openxmlformats.org/spreadsheetml/2006/main">
  <authors>
    <author>QIZ123</author>
    <author>USER</author>
    <author>khaled wahid</author>
  </authors>
  <commentList>
    <comment ref="H6" author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text>
        <r>
          <rPr>
            <b/>
            <u/>
            <sz val="14"/>
            <color indexed="10"/>
            <rFont val="Calibri"/>
            <family val="2"/>
            <scheme val="minor"/>
          </rPr>
          <t>برجاء أضافة الفائض المرحل أن وجد
Kindly Add Carried Forward if exist</t>
        </r>
      </text>
    </comment>
    <comment ref="F17" authorId="1">
      <text>
        <r>
          <rPr>
            <b/>
            <u/>
            <sz val="14"/>
            <color indexed="10"/>
            <rFont val="Calibri"/>
            <family val="2"/>
            <scheme val="minor"/>
          </rPr>
          <t>برجاء أضافة الفائض المرحل أن وجد
Kindly Add Carried Forward if exist</t>
        </r>
      </text>
    </comment>
    <comment ref="H17" authorId="2">
      <text>
        <r>
          <rPr>
            <b/>
            <u/>
            <sz val="14"/>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S5" authorId="0">
      <text>
        <r>
          <rPr>
            <b/>
            <sz val="11"/>
            <color indexed="81"/>
            <rFont val="Tahoma"/>
            <family val="2"/>
          </rPr>
          <t>Kindly fill the cell with the full name of American Buyers as showing in bill of lading
برجاء ملء الخانات بأسم المستورد الامريكي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K6" author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<sst xmlns="http://schemas.openxmlformats.org/spreadsheetml/2006/main" count="3180" uniqueCount="929">
  <si>
    <t>إجمالي صادرات الشركة للولايات المتحدة في إطار البروتوكول (دولار امريكي)</t>
  </si>
  <si>
    <t>Total QIZ Exports to USA (USD)</t>
  </si>
  <si>
    <t>Misr Company for Industrial Investments , Private Free Zone</t>
  </si>
  <si>
    <t>Misr El Ameria Spinning &amp; Weaving Co.</t>
  </si>
  <si>
    <t>El Magmoua El Togaria</t>
  </si>
  <si>
    <t>El Mallah Company for Weaving</t>
  </si>
  <si>
    <t>High Fashion</t>
  </si>
  <si>
    <t>Chourbagi Modern for Textiles And Clothing (Charmain)</t>
  </si>
  <si>
    <t>Himalaya International  PVT . LTD</t>
  </si>
  <si>
    <t>Farag Co. Clothes Manufacturing</t>
  </si>
  <si>
    <t>Wagdy Moamen &amp; Partners for Textile Industries</t>
  </si>
  <si>
    <t>Adel Textile Factory</t>
  </si>
  <si>
    <t>Glass Co. for Ready Made Garments Private Free Zone</t>
  </si>
  <si>
    <t>Mohamed Abd El Razek Mohamed El Sayed Olama &amp; Partners</t>
  </si>
  <si>
    <t>Egyptian Clothing Company (Uniform)</t>
  </si>
  <si>
    <t>Moda Inn For Garments</t>
  </si>
  <si>
    <t>Target For Ready Made Garments</t>
  </si>
  <si>
    <t>Awad Elias Awad</t>
  </si>
  <si>
    <t>Modern Textiles Co. NOVOTEX</t>
  </si>
  <si>
    <t>Esperanto Jeans Company</t>
  </si>
  <si>
    <t>A.N.M. Garment</t>
  </si>
  <si>
    <t>Elshamy Textile</t>
  </si>
  <si>
    <t>Lord Factory for Ready Made Garments</t>
  </si>
  <si>
    <t>Sherry One For Ready Made Garments</t>
  </si>
  <si>
    <t>El- Captin Company for Ready Mady Garments</t>
  </si>
  <si>
    <t>Egyptian Chinese Garments Co. Winitex</t>
  </si>
  <si>
    <t>Kenzo Collezioni Group</t>
  </si>
  <si>
    <t>Akay Lemalabis Elgahizah LLC</t>
  </si>
  <si>
    <t xml:space="preserve">Liberty garments </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</si>
  <si>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</si>
  <si>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</si>
  <si>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</si>
  <si>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</si>
  <si>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</si>
  <si>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</si>
  <si>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</si>
  <si>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</si>
  <si>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Sonytex</t>
  </si>
  <si>
    <t>Smart For Ready Made Garments</t>
  </si>
  <si>
    <t>Froca Agro-Industries</t>
  </si>
  <si>
    <t>Salma Tex</t>
  </si>
  <si>
    <t>Egyptian European Co for Foods and Agri Industries Alfafrost</t>
  </si>
  <si>
    <t>STAR APPAREL EGYPT</t>
  </si>
  <si>
    <t>Shebl El Sharkawy</t>
  </si>
  <si>
    <t>Teamco Apparel</t>
  </si>
  <si>
    <t>Master Line Textiles Industry</t>
  </si>
  <si>
    <t>Royal Tex Co.</t>
  </si>
  <si>
    <t>Transworld For Tricot &amp; Ready Made Garments</t>
  </si>
  <si>
    <t xml:space="preserve">ALHUSSEIN INTERNATIONAL </t>
  </si>
  <si>
    <t xml:space="preserve">KB Company For Ready Garments </t>
  </si>
  <si>
    <t>Three Stars Fashion</t>
  </si>
  <si>
    <t>El Nakib Bros for Garments</t>
  </si>
  <si>
    <t>ETOL EGYPT LTD</t>
  </si>
  <si>
    <t>Willi Knits</t>
  </si>
  <si>
    <t>Deco Candle-Egypt Wax Industrial</t>
  </si>
  <si>
    <t>ANADOLU GARMENT Co.</t>
  </si>
  <si>
    <t>EL SHADY TEX</t>
  </si>
  <si>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</si>
  <si>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أسم الشركة</t>
  </si>
  <si>
    <t>رقم الشركة</t>
  </si>
  <si>
    <t>المنطقة</t>
  </si>
  <si>
    <t>أسم شخص الاتصال</t>
  </si>
  <si>
    <t>تليفون الشركة</t>
  </si>
  <si>
    <t>الصادرات</t>
  </si>
  <si>
    <t>الاقرار الجمركي للصادرات</t>
  </si>
  <si>
    <t>فاتورة الصادر</t>
  </si>
  <si>
    <t>بوليصة الشحن</t>
  </si>
  <si>
    <t>البوصلة</t>
  </si>
  <si>
    <t>النموذج الاحصائي</t>
  </si>
  <si>
    <t>ملاحظات علي الصادرات</t>
  </si>
  <si>
    <t xml:space="preserve">الواردات </t>
  </si>
  <si>
    <t>الاقرار الجمركي للواردات</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</si>
  <si>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</si>
  <si>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</si>
  <si>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</si>
  <si>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</si>
  <si>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</si>
  <si>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</si>
  <si>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</si>
  <si>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</si>
  <si>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</si>
  <si>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</si>
  <si>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بند التعريفة الجمركية HS Code 
(من واقع نموذج 13 الجمركي) ان وجد 6 ارقام</t>
  </si>
  <si>
    <t>رقم الاقرارالجمركي
Customs Declaration Number</t>
  </si>
  <si>
    <t>المورد الاسرائيلي
Israeli Supplier</t>
  </si>
  <si>
    <t>€ Euro</t>
  </si>
  <si>
    <t>₤ GBP</t>
  </si>
  <si>
    <t>$ USD</t>
  </si>
  <si>
    <t>م.
S.</t>
  </si>
  <si>
    <t>10th of Ramadan</t>
  </si>
  <si>
    <t>Alexandria</t>
  </si>
  <si>
    <t>Shoubra El Kheima</t>
  </si>
  <si>
    <t xml:space="preserve"> South Giza</t>
  </si>
  <si>
    <t xml:space="preserve"> Nasr City</t>
  </si>
  <si>
    <t>Port Said</t>
  </si>
  <si>
    <t>15th May</t>
  </si>
  <si>
    <t>Kalioub</t>
  </si>
  <si>
    <t>Other Cairo Area</t>
  </si>
  <si>
    <t>Gesr Suez</t>
  </si>
  <si>
    <t>Ismailia</t>
  </si>
  <si>
    <t xml:space="preserve"> 6th of October</t>
  </si>
  <si>
    <t xml:space="preserve"> Suez</t>
  </si>
  <si>
    <t xml:space="preserve">Gharbeyya Govr. </t>
  </si>
  <si>
    <t xml:space="preserve"> El Obour</t>
  </si>
  <si>
    <t>Badr City</t>
  </si>
  <si>
    <t>Giza</t>
  </si>
  <si>
    <t>Damietta Govr.</t>
  </si>
  <si>
    <t xml:space="preserve"> Monofeya Govr. </t>
  </si>
  <si>
    <t xml:space="preserve"> Dakahleyya Govr.</t>
  </si>
  <si>
    <t>Location</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</si>
  <si>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</si>
  <si>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</si>
  <si>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</si>
  <si>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</si>
  <si>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</si>
  <si>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</si>
  <si>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</si>
  <si>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</si>
  <si>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Delta Textile Egypt</t>
  </si>
  <si>
    <t>United Weavers</t>
  </si>
  <si>
    <t>Faragtex For Weaving</t>
  </si>
  <si>
    <t>MassTex</t>
  </si>
  <si>
    <t>Odiba Textiles for Dyeing, Finishing, &amp; Readymade Garments</t>
  </si>
  <si>
    <t>El Masria For Textiles - El Pharonia</t>
  </si>
  <si>
    <t>Arco for Readymade Garments</t>
  </si>
  <si>
    <t>Alexandria Manufacturing &amp; Importing</t>
  </si>
  <si>
    <t>Madina tex.hashem el doghry</t>
  </si>
  <si>
    <t>Al Hesn Knitting Industries</t>
  </si>
  <si>
    <t>Basyotex for Spinning and Weaving</t>
  </si>
  <si>
    <t>Prestige Company For Knitwear And Clothes</t>
  </si>
  <si>
    <t>MAC</t>
  </si>
  <si>
    <t>Wintex - Wahab International Textiles</t>
  </si>
  <si>
    <t>Tricot Merlin</t>
  </si>
  <si>
    <t>Euromod For Readymade Garments</t>
  </si>
  <si>
    <t>Velour Manufacturing Garments</t>
  </si>
  <si>
    <t>EL Rehab  For Readymade Garments</t>
  </si>
  <si>
    <t>EL Shehab CO.</t>
  </si>
  <si>
    <t>Misr Helwan Spinning &amp; Weaving Co</t>
  </si>
  <si>
    <t>Comodor Factory For Apparel</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</si>
  <si>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</si>
  <si>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</si>
  <si>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</si>
  <si>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</si>
  <si>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</si>
  <si>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</si>
  <si>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</si>
  <si>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</si>
  <si>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Magic Touch Co.</t>
  </si>
  <si>
    <t>Stitches International Clothing Co.</t>
  </si>
  <si>
    <t>POP 21 Clothing Company</t>
  </si>
  <si>
    <t>ALshamsi For Ready Made Garments</t>
  </si>
  <si>
    <t xml:space="preserve">MO. Oraby </t>
  </si>
  <si>
    <t>Venecia Sportswear</t>
  </si>
  <si>
    <t xml:space="preserve">Diaa Abdel Wahab El Tagoury </t>
  </si>
  <si>
    <t>Garments &amp; Terry Towels Industrial Co. (GATT)</t>
  </si>
  <si>
    <t>Ask Clothing Co.</t>
  </si>
  <si>
    <t xml:space="preserve">Electrostar </t>
  </si>
  <si>
    <t>Memphis For Ready Made Garments</t>
  </si>
  <si>
    <t>El Sheshai Co. For Ready Made Garments, Tricot , Importing And Exporting</t>
  </si>
  <si>
    <t>Egyptian Co. For Textiles &amp; Weaving and Dyeing</t>
  </si>
  <si>
    <t>International Textile House Of Egypt</t>
  </si>
  <si>
    <t>Pharaonic Egyptian Company For Terry &amp; Textiles</t>
  </si>
  <si>
    <t>Gemini Ready Made Garments And Textile</t>
  </si>
  <si>
    <t>Alfagr For Mens Wear</t>
  </si>
  <si>
    <t>El Seif For Ready Made Garments</t>
  </si>
  <si>
    <t>ELVAN KNITTING &amp;  DYING FINISHING S.A.E</t>
  </si>
  <si>
    <t>Moussa Cap Manufacturing</t>
  </si>
  <si>
    <t xml:space="preserve">Dakahlia Spinning &amp; Weaving </t>
  </si>
  <si>
    <t>Mega textile SAE</t>
  </si>
  <si>
    <t>Kemet Fashion for readymade garments</t>
  </si>
  <si>
    <t>ELSALAM CO. FOR MODERN INDUSTRIALS</t>
  </si>
  <si>
    <t>Enginering For Automotive Trim Parts</t>
  </si>
  <si>
    <t>Panda For Ready-made Garment Co. ( Ibrahim El-Gayyar &amp; co)</t>
  </si>
  <si>
    <t>Elite Merchandising Coorporation</t>
  </si>
  <si>
    <t>Baby Coca For Knitting,Trico &amp; Supplies</t>
  </si>
  <si>
    <t>Stress Wear Extreme Style</t>
  </si>
  <si>
    <t>Baby Coca Ekotex Egypt for Garments</t>
  </si>
  <si>
    <t>Elsherouk Textiles Industries</t>
  </si>
  <si>
    <t>S FASHION FOR MANUFACTURE OF READYMADE GARMENTS private free zone</t>
  </si>
  <si>
    <t>Heliopolis For Apparel Industries</t>
  </si>
  <si>
    <t>Manstex Co. Free Zone</t>
  </si>
  <si>
    <t>NILE TEXTILE INDUSTRIES</t>
  </si>
  <si>
    <t>Samo Garments Company</t>
  </si>
  <si>
    <t>Canon Global Industries</t>
  </si>
  <si>
    <t>Oriental Weavers Textile</t>
  </si>
  <si>
    <t>Cotton Tales</t>
  </si>
  <si>
    <t>Poly Pack Egypt</t>
  </si>
  <si>
    <t>Egyptian Linen and Terry (Elite)</t>
  </si>
  <si>
    <t>GIVREX ( Robert Mansour &amp; Co.)</t>
  </si>
  <si>
    <t>GIB FASHION</t>
  </si>
  <si>
    <t>BELLA MODA EGYPT</t>
  </si>
  <si>
    <t>Beauty In</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</si>
  <si>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</si>
  <si>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</si>
  <si>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</si>
  <si>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</si>
  <si>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</si>
  <si>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</si>
  <si>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</si>
  <si>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World Jeans</t>
  </si>
  <si>
    <t>Technotex Clothing Company</t>
  </si>
  <si>
    <t>Textiles International of Egypt LTD. ( T.I.E)</t>
  </si>
  <si>
    <t>Nile Kordsa for Industrial Fabrics</t>
  </si>
  <si>
    <t>Lotus Hi Fashion Garments Co.,</t>
  </si>
  <si>
    <t>Shaturna Factory For Knitting &amp; Tricot</t>
  </si>
  <si>
    <t>10th Of Ramadan For Spinning and Weaving</t>
  </si>
  <si>
    <t>El Hesn Dyers &amp; Finishers</t>
  </si>
  <si>
    <t>Rope Thread Makers</t>
  </si>
  <si>
    <t>El Hesn Knitting Products</t>
  </si>
  <si>
    <t>Saf Garment</t>
  </si>
  <si>
    <t>Tarek Abd El Hamid Radwam &amp; CO.</t>
  </si>
  <si>
    <t>El Saad for textiles CO.</t>
  </si>
  <si>
    <t>Indiana for Ready-made Garments</t>
  </si>
  <si>
    <t>Abu Tawoos for clothing</t>
  </si>
  <si>
    <t>Elhandasia</t>
  </si>
  <si>
    <t>KAZAREEN Textile CO.</t>
  </si>
  <si>
    <t>Mainetti Egypt Limited</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</si>
  <si>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</si>
  <si>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</si>
  <si>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</si>
  <si>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</si>
  <si>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</si>
  <si>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</si>
  <si>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</si>
  <si>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</si>
  <si>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Zaafarania Garments &amp; Knitting S.A.E.</t>
  </si>
  <si>
    <t>Lonetex Factory For Trico And Ready Made Garments</t>
  </si>
  <si>
    <t>El Saiad For Industrial Investment</t>
  </si>
  <si>
    <t>نسبة المكون الإسرائيلي المحققة</t>
  </si>
  <si>
    <t>Israeli Content  %</t>
  </si>
  <si>
    <t>نموذج متابعة المستندات غير مستوفاة ( تملأ بمعرفة الشركة )</t>
  </si>
  <si>
    <t>Baby Coca for Wears &amp; Textiles</t>
  </si>
  <si>
    <t>Star For Textiles Co. ( Startex ) S.A.E</t>
  </si>
  <si>
    <t>Bishara Textile &amp; Garment Manufacturing (BTM)</t>
  </si>
  <si>
    <t>Egyptian Co. for Industry (Sogic)</t>
  </si>
  <si>
    <t>Dintex</t>
  </si>
  <si>
    <t>Port Said Metal Work (MOG for Developed Industries)</t>
  </si>
  <si>
    <t>Printex</t>
  </si>
  <si>
    <t>Fakhoury Industrial &amp; Trading Company</t>
  </si>
  <si>
    <t>Tricot Marilana Lolana</t>
  </si>
  <si>
    <t>El Masaied Clothing</t>
  </si>
  <si>
    <t>Al Shimaa Garment &amp; Embroidery</t>
  </si>
  <si>
    <t>Trico Reem</t>
  </si>
  <si>
    <t>Todo</t>
  </si>
  <si>
    <t>DIB Egypt LLC</t>
  </si>
  <si>
    <t>Magdi Tex</t>
  </si>
  <si>
    <t>Mohamed Hafez Beshir for Weaving</t>
  </si>
  <si>
    <t>KLAC CREATIONS</t>
  </si>
  <si>
    <t>Friends Garment Company</t>
  </si>
  <si>
    <t>Dice Sports &amp; Casual Wear</t>
  </si>
  <si>
    <t>Waeltex for Dyeing &amp; Ready Made Garments</t>
  </si>
  <si>
    <t>Yousri for Knitting &amp; Garments</t>
  </si>
  <si>
    <t xml:space="preserve">Top Star For Ready Made Garments </t>
  </si>
  <si>
    <t>Noor Midas Textiles Co.</t>
  </si>
  <si>
    <t>Egyptian Terry Towels Industrial Company (ETT)</t>
  </si>
  <si>
    <t>Egyptian Company For Garments JET</t>
  </si>
  <si>
    <t>Concrete For Ready Made Garments</t>
  </si>
  <si>
    <t>Nonna Factory For Ready Garment</t>
  </si>
  <si>
    <t>M&amp;M FOR READY GARMENTS  AND BED SHEETS</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</si>
  <si>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</si>
  <si>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</si>
  <si>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</si>
  <si>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</si>
  <si>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</si>
  <si>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</si>
  <si>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</si>
  <si>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</si>
  <si>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</si>
  <si>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</si>
  <si>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</si>
  <si>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</si>
  <si>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</si>
  <si>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Egyptian  Company  for  Trade  &amp; Industry ( SOGIC )</t>
  </si>
  <si>
    <t>The Modern Egyptian Spinner (Ghazaltex) S.A.E</t>
  </si>
  <si>
    <t>Baby Coca for Clothing</t>
  </si>
  <si>
    <t>أرقام أو بيانات المستندات غير مستوفاة</t>
  </si>
  <si>
    <t>Dolphin Garments Co.</t>
  </si>
  <si>
    <t>Vestia Ready Made Garments</t>
  </si>
  <si>
    <t>El Masria Co. for Tricot &amp; Spining</t>
  </si>
  <si>
    <t>Trans Universe Ready Made Garments</t>
  </si>
  <si>
    <t>Misr Spain Co. for Blankets &amp;Textiles S.A.E</t>
  </si>
  <si>
    <t>Lotus Garments Co.</t>
  </si>
  <si>
    <t>Alex Apparels</t>
  </si>
  <si>
    <t>Port Said Metal Work (Mog naser city)</t>
  </si>
  <si>
    <t>American Group Bitotex International</t>
  </si>
  <si>
    <t>Suez Canal Garments Factory</t>
  </si>
  <si>
    <t>Kassemtex for Textiles and Finishing Co.</t>
  </si>
  <si>
    <t>Mudika for Modern Textiles</t>
  </si>
  <si>
    <t>Iemco Garments</t>
  </si>
  <si>
    <t>Warda Tex</t>
  </si>
  <si>
    <t>M &amp; M Garment Company</t>
  </si>
  <si>
    <t>Great Eastern Textiles</t>
  </si>
  <si>
    <t>Egypt Tailoring Company</t>
  </si>
  <si>
    <t>El Nasr Spinning, Weaving &amp; Knitting Co. " Shourbagy"</t>
  </si>
  <si>
    <t>Level Collection For Casual Wear And Uniform</t>
  </si>
  <si>
    <t>Mousa &amp; El Sam Company For Garments</t>
  </si>
  <si>
    <t>The Egyptian Co. For Ready Made Garments (Ashraf Arafa And co.)</t>
  </si>
  <si>
    <t>Pretex for Dyeing and Clothes</t>
  </si>
  <si>
    <t>Pretex for Printing , Finishing and Garments</t>
  </si>
  <si>
    <t>International Textiles Industry - ITI</t>
  </si>
  <si>
    <t>Eldawlia for Readymade Clothing &amp; General Supplying</t>
  </si>
  <si>
    <t>Egyptian Factory for Spinning</t>
  </si>
  <si>
    <t>United Nations For Trade &amp; Manufacturing</t>
  </si>
  <si>
    <t>Plaza Readymade Garments Ind.</t>
  </si>
  <si>
    <t>El Asmar for Readymade Garments</t>
  </si>
  <si>
    <t>AL Amir Sanitary Ware</t>
  </si>
  <si>
    <t>Lantk Egypt International</t>
  </si>
  <si>
    <t xml:space="preserve">Damietta Spinning &amp; Weaving Co. </t>
  </si>
  <si>
    <t>Abo Kamar Weaving Company</t>
  </si>
  <si>
    <t>EL Saiad Tricot Co.</t>
  </si>
  <si>
    <t>Elias For Textile, Tricot &amp; Ready Made Garments</t>
  </si>
  <si>
    <t xml:space="preserve">Jacquard DinaTextile Company </t>
  </si>
  <si>
    <t>Tarzan Factory</t>
  </si>
  <si>
    <t>DalyDress</t>
  </si>
  <si>
    <t>Trico Tarek Factory</t>
  </si>
  <si>
    <t>El Boulaky Tricot</t>
  </si>
  <si>
    <t>Egyptian European Company for Furniture</t>
  </si>
  <si>
    <t>El Nasr Wool &amp; Selected Textiles Co.</t>
  </si>
  <si>
    <t>Rosetex Textiles</t>
  </si>
  <si>
    <t>Anglo Textiles</t>
  </si>
  <si>
    <t>Shamsi Textile Industries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</si>
  <si>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</si>
  <si>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</si>
  <si>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</si>
  <si>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</si>
  <si>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</si>
  <si>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</si>
  <si>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</si>
  <si>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</si>
  <si>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Samoulytextile International For Weaving S.A.E.</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</si>
  <si>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</si>
  <si>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</si>
  <si>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</si>
  <si>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</si>
  <si>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</si>
  <si>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</si>
  <si>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</si>
  <si>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</si>
  <si>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</si>
  <si>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</si>
  <si>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</si>
  <si>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DABO Egypt</t>
  </si>
  <si>
    <t>Consolidated Casuals</t>
  </si>
  <si>
    <t xml:space="preserve">Black Camel - Casual Wear </t>
  </si>
  <si>
    <t>Al Ghazzal Textile Industries</t>
  </si>
  <si>
    <t>Jade Apparel Industries SAE</t>
  </si>
  <si>
    <t>Samanod Textile &amp; Lauber</t>
  </si>
  <si>
    <t>Eurotex Misr (An Gyoo Jeong)</t>
  </si>
  <si>
    <t>Misr El Menofia For Garments</t>
  </si>
  <si>
    <t>بند التعريفة الجمركية
HS Code
( من واقع نموذج 46 الجمركي ) ان وجد 6 أرقام</t>
  </si>
  <si>
    <t>Type</t>
  </si>
  <si>
    <t>GENDER</t>
  </si>
  <si>
    <t>FABRIC TYPE</t>
  </si>
  <si>
    <t>Cotton Belt Egypt  - Magdy El Showeikh &amp; Co .</t>
  </si>
  <si>
    <t>Quilting Egypt</t>
  </si>
  <si>
    <t>Color Mix Co. for Printing &amp; Industrial Blankets And Textiles</t>
  </si>
  <si>
    <t>Marzouk for Clothing Industries</t>
  </si>
  <si>
    <t>Giza Spinning  &amp; Weaving</t>
  </si>
  <si>
    <t>Eurotex For Garments Production</t>
  </si>
  <si>
    <t>Egyptian International Co. for Kinitting And Dyeing( Dyetex )</t>
  </si>
  <si>
    <t>Egyptian International Free Zone Co. (Raouf Magar &amp; Associates)</t>
  </si>
  <si>
    <t>Cairo Cotton Center</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</si>
  <si>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</si>
  <si>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</si>
  <si>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</si>
  <si>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</si>
  <si>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</si>
  <si>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</si>
  <si>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</si>
  <si>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</si>
  <si>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Appletex Textile Company</t>
  </si>
  <si>
    <t>New Shreinetex</t>
  </si>
  <si>
    <t>The Egyptian Company for Fabrics, Apparel, &amp; Tricot Manufacturing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</si>
  <si>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</si>
  <si>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</si>
  <si>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</si>
  <si>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</si>
  <si>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</si>
  <si>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</si>
  <si>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</si>
  <si>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</si>
  <si>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</si>
  <si>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Canope Tricot And Garments Factory</t>
  </si>
  <si>
    <t>Tiba For Ready Made Garments</t>
  </si>
  <si>
    <t>Dody Swareih</t>
  </si>
  <si>
    <t>Al Dawlia for Knitting, Garments, &amp; Finishing</t>
  </si>
  <si>
    <t>PortSaid Vegetable Dehydrating Factory</t>
  </si>
  <si>
    <t>Falcon Readymade Garments</t>
  </si>
  <si>
    <t>Activa Wear</t>
  </si>
  <si>
    <t>El Helal Knitting</t>
  </si>
  <si>
    <t>Ebada for ready made garments</t>
  </si>
  <si>
    <t>New JacguardTex</t>
  </si>
  <si>
    <t>Union Textiles</t>
  </si>
  <si>
    <t>Universal Knitting Co.</t>
  </si>
  <si>
    <t>Cairo Malaga Factory</t>
  </si>
  <si>
    <t>New Moderna - Kabbani Bros.</t>
  </si>
  <si>
    <t>DINATEX Company Aly Sabry &amp; Co. Limited</t>
  </si>
  <si>
    <t>Yasmina Garments</t>
  </si>
  <si>
    <t>Bluebird Garment Industries</t>
  </si>
  <si>
    <t>Linna Mood Co.</t>
  </si>
  <si>
    <t>Alfa Tex For Textile</t>
  </si>
  <si>
    <t>Egyption Italian For Modern Paints</t>
  </si>
  <si>
    <t>El Shark For Textile</t>
  </si>
  <si>
    <t>Senior Co. For Readymade Garments</t>
  </si>
  <si>
    <t>Nile Clothing  Company</t>
  </si>
  <si>
    <t>Salemco for Spinning &amp; Weaving</t>
  </si>
  <si>
    <t>Port Said Metal Work - Mog 10th Of Ramadan</t>
  </si>
  <si>
    <t>El Saeid Darwish Textile</t>
  </si>
  <si>
    <t>Swiss Garments Company</t>
  </si>
  <si>
    <t>Miami Swimsuit</t>
  </si>
  <si>
    <t>Fabulous Sportswear</t>
  </si>
  <si>
    <t xml:space="preserve">Ex-import Commercial Company </t>
  </si>
  <si>
    <t>Nile Company For Textiles &amp;  Ready Made Garments</t>
  </si>
  <si>
    <t>El Gamal Textile &amp; Dyeing Co.</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</si>
  <si>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</si>
  <si>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</si>
  <si>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</si>
  <si>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</si>
  <si>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</si>
  <si>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</si>
  <si>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United Investment for Food Products"UniFood"</t>
  </si>
  <si>
    <t>Happy Shoes Factory For Shoes</t>
  </si>
  <si>
    <t>ELBADRAWY GROUP</t>
  </si>
  <si>
    <t xml:space="preserve">Misr Spinning &amp; Weaving Co. </t>
  </si>
  <si>
    <t>Egypt Wear Textile Inc</t>
  </si>
  <si>
    <t>Zanco for Clothes</t>
  </si>
  <si>
    <t>Farm Frites</t>
  </si>
  <si>
    <t>EL Nasr Clothing &amp; Texiles - KABO</t>
  </si>
  <si>
    <t>Misr Flex</t>
  </si>
  <si>
    <t>German Company .For Dyeing and Ready Wear .Samirtex</t>
  </si>
  <si>
    <t xml:space="preserve">Global Co. for Cloths </t>
  </si>
  <si>
    <t>Star Apparel Ready Garment Factory</t>
  </si>
  <si>
    <t>United For Textiles</t>
  </si>
  <si>
    <t>Quality Standards Co.</t>
  </si>
  <si>
    <t>Agro Corp</t>
  </si>
  <si>
    <t>OZONE TEXTILES</t>
  </si>
  <si>
    <t>Rubyred Garment Manufacturing S.A.E</t>
  </si>
  <si>
    <t>El Petra</t>
  </si>
  <si>
    <t>Delta Spinning &amp; Weaving Co.</t>
  </si>
  <si>
    <t>Type of Inputs</t>
  </si>
  <si>
    <t xml:space="preserve">الوحدة
Unit   </t>
  </si>
  <si>
    <t>الكمية
Quantity</t>
  </si>
  <si>
    <t>تاريخ الفاتورة
Invoice Date</t>
  </si>
  <si>
    <t>عملة الفاتورة
Invoice Currency</t>
  </si>
  <si>
    <t xml:space="preserve">الوحدة 
Unit </t>
  </si>
  <si>
    <t>TransAfrica Garments Industry</t>
  </si>
  <si>
    <t>Nageh Tex</t>
  </si>
  <si>
    <t>Middle East Co. (Meteco)</t>
  </si>
  <si>
    <t>Martex Fashion</t>
  </si>
  <si>
    <t>Port Said Metal Work MOG for Engineering and Industry</t>
  </si>
  <si>
    <t>El Ethad Ttrico Company</t>
  </si>
  <si>
    <t>Misr  Company  For  Industrial  And  Textile  Investments</t>
  </si>
  <si>
    <t>New Nageh Tex</t>
  </si>
  <si>
    <t>Touch Wood for Ready Made Garment</t>
  </si>
  <si>
    <t>Currency</t>
  </si>
  <si>
    <t>Sahinler Egypt</t>
  </si>
  <si>
    <t>MG Egypt Co.</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</si>
  <si>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</si>
  <si>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</si>
  <si>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</si>
  <si>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</si>
  <si>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</si>
  <si>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</si>
  <si>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</si>
  <si>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</si>
  <si>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</si>
  <si>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Alnahr Alkhalid International Co. for Garments</t>
  </si>
  <si>
    <t>Abd El Hamid Awad Zalat Sons</t>
  </si>
  <si>
    <t>Fabrique De Flanelles Samir</t>
  </si>
  <si>
    <t>El Sahwy Weaving Industries</t>
  </si>
  <si>
    <t>Danatex for textiles</t>
  </si>
  <si>
    <t>Startex for Textiles, Finishing, &amp; Dyeing</t>
  </si>
  <si>
    <t>Egyptian Textiles for Dyeing &amp; Finishing</t>
  </si>
  <si>
    <t>Egywear And Carter</t>
  </si>
  <si>
    <t>Mondinal Group</t>
  </si>
  <si>
    <t>Kenoz For Ready Garment</t>
  </si>
  <si>
    <t>HGM FASHIONS</t>
  </si>
  <si>
    <t>King Merryland For Garments And Tricot</t>
  </si>
  <si>
    <t>Cotton Textiles</t>
  </si>
  <si>
    <t>NEEDL CRAFT EGYPT</t>
  </si>
  <si>
    <t>Saad Abd El Ghafar Khafaga For Ready Made Garments</t>
  </si>
  <si>
    <t>International Textiles E.S.C</t>
  </si>
  <si>
    <t>Ismailtex Textile Factory</t>
  </si>
  <si>
    <t>Velocity International For Garments (ESC)</t>
  </si>
  <si>
    <t>Siesta for Ready Made Clothing</t>
  </si>
  <si>
    <t xml:space="preserve">COTTEX FREE ZONE </t>
  </si>
  <si>
    <t>KCG TEXTILE EGYPT S.A.E</t>
  </si>
  <si>
    <t>Sehely textile and dyeing factory</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</si>
  <si>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</si>
  <si>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</si>
  <si>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</si>
  <si>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</si>
  <si>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</si>
  <si>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</si>
  <si>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</si>
  <si>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</si>
  <si>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م.
s.</t>
  </si>
  <si>
    <t xml:space="preserve">رقم الاقرارالجمركي
Customs Declaration Number </t>
  </si>
  <si>
    <t>تاريخ الاقرار الجمركي
Customs Declaration  Date</t>
  </si>
  <si>
    <t xml:space="preserve">  رقم شهادة المناطق الصناعية المؤهلة                                                                                                           </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</si>
  <si>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الى الولايات المتحدة والواردة من اسرائيل في اطار البروتوكول للفترة المحددة في هذا النموذج. </t>
  </si>
  <si>
    <t>All</t>
  </si>
  <si>
    <t>Babies</t>
  </si>
  <si>
    <t>Man, Boy</t>
  </si>
  <si>
    <t>Woman, Girl</t>
  </si>
  <si>
    <t>Knit</t>
  </si>
  <si>
    <t>Woven</t>
  </si>
  <si>
    <t>Cotton</t>
  </si>
  <si>
    <t>Fibres</t>
  </si>
  <si>
    <t>Other Textile Materials</t>
  </si>
  <si>
    <t>Wool</t>
  </si>
  <si>
    <t>New Tec Dayem</t>
  </si>
  <si>
    <t xml:space="preserve">Nazmy Co. for Tricot &amp; fit out </t>
  </si>
  <si>
    <t>Naga Garments Co.</t>
  </si>
  <si>
    <t>Canary</t>
  </si>
  <si>
    <t>EL-GIZA COMMERCIAL &amp; INDUSTRIAL COMPANY</t>
  </si>
  <si>
    <t>Mayabi For Tricot &amp; Ready Made Clothes</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</si>
  <si>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</si>
  <si>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</si>
  <si>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</si>
  <si>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</si>
  <si>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</si>
  <si>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</si>
  <si>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APRONS</t>
  </si>
  <si>
    <t>BATH MAT</t>
  </si>
  <si>
    <t>BELT</t>
  </si>
  <si>
    <t>BLANKET</t>
  </si>
  <si>
    <t>BLAZER</t>
  </si>
  <si>
    <t>BLOUSE</t>
  </si>
  <si>
    <t>BODY</t>
  </si>
  <si>
    <t>BRA</t>
  </si>
  <si>
    <t>COAT</t>
  </si>
  <si>
    <t>CURTAINS</t>
  </si>
  <si>
    <t>DEHYDRATED ONIONS</t>
  </si>
  <si>
    <t>DISCOUNT</t>
  </si>
  <si>
    <t>DRESS</t>
  </si>
  <si>
    <t>DUVET COVER</t>
  </si>
  <si>
    <t>FABRIC</t>
  </si>
  <si>
    <t xml:space="preserve">GLOVE </t>
  </si>
  <si>
    <t>JACKET</t>
  </si>
  <si>
    <t>NAPKINS</t>
  </si>
  <si>
    <t>PAJAMAS</t>
  </si>
  <si>
    <t>PANT</t>
  </si>
  <si>
    <t>PILLOW CASES</t>
  </si>
  <si>
    <t>PULLOVER</t>
  </si>
  <si>
    <t>QUILT COVER</t>
  </si>
  <si>
    <t>ROBE</t>
  </si>
  <si>
    <t>Scarf</t>
  </si>
  <si>
    <t>SET</t>
  </si>
  <si>
    <t>SHEET</t>
  </si>
  <si>
    <t>SHIRT</t>
  </si>
  <si>
    <t>SHORT</t>
  </si>
  <si>
    <t>SKIRT</t>
  </si>
  <si>
    <t>SOCKS</t>
  </si>
  <si>
    <t>SUIT</t>
  </si>
  <si>
    <t>SWEATER</t>
  </si>
  <si>
    <t>SWEATSHIRT</t>
  </si>
  <si>
    <t>SWIM WEAR</t>
  </si>
  <si>
    <t>TABLE TOPS</t>
  </si>
  <si>
    <t>TANK TOP</t>
  </si>
  <si>
    <t>TIE</t>
  </si>
  <si>
    <t>TOWEL</t>
  </si>
  <si>
    <t>TRANING SUIT</t>
  </si>
  <si>
    <t>T-SHIRT</t>
  </si>
  <si>
    <t>UNDERWEAR</t>
  </si>
  <si>
    <t>UNIFORMS</t>
  </si>
  <si>
    <t>VEST</t>
  </si>
  <si>
    <t>YARN</t>
  </si>
  <si>
    <t xml:space="preserve">Diamond Canari for Industry &amp; trade S.A.E </t>
  </si>
  <si>
    <t>Nile Textile and garment</t>
  </si>
  <si>
    <t>Alexandria Clothing Co.S.A.E</t>
  </si>
  <si>
    <t>Velocity Apparelz Company S.A.E</t>
  </si>
  <si>
    <t>Velocity Jeans Egypt S.A.E</t>
  </si>
  <si>
    <t>L'agence Commerciale for Manufacturing,Export &amp; Import (  Fouad Haddad Sons )</t>
  </si>
  <si>
    <t xml:space="preserve">El Sharkia Textiles Industries S.A.A Leina textiles Egypt </t>
  </si>
  <si>
    <t>U.2 for Ready Made Garments.</t>
  </si>
  <si>
    <t>National For Textile Industry "El Messiri &amp; CO"</t>
  </si>
  <si>
    <t>RUBYRED GARMENT (BRANCH)</t>
  </si>
  <si>
    <t>Bluetex</t>
  </si>
  <si>
    <t>TRTEXTILE</t>
  </si>
  <si>
    <t>Arab Novelties Weaving and Terry Co.</t>
  </si>
  <si>
    <t>MINATEX</t>
  </si>
  <si>
    <t>T&amp;C GARMENT</t>
  </si>
  <si>
    <t xml:space="preserve"> QIZ Company Name</t>
  </si>
  <si>
    <t xml:space="preserve">  اسم الشركة المؤهلة                                           </t>
  </si>
  <si>
    <t xml:space="preserve">  QIZ Certificate ID Number</t>
  </si>
  <si>
    <t xml:space="preserve">تاريخ تأهيل الشركة </t>
  </si>
  <si>
    <t>Ala Farag Fabric &amp; Clothes Manufacture</t>
  </si>
  <si>
    <t>Al Alamya factory for Global manufacturing and processing of garments</t>
  </si>
  <si>
    <t>El Helal for knitting, dyeing and ready made garments</t>
  </si>
  <si>
    <t xml:space="preserve">COTTON CLUB </t>
  </si>
  <si>
    <t>Design Apparel</t>
  </si>
  <si>
    <t>Aktan Misr</t>
  </si>
  <si>
    <t>Golden Man Sport</t>
  </si>
  <si>
    <t>ELNIZAMIA CO. FOR INDUSTRY AND TRADING</t>
  </si>
  <si>
    <t>cotton land company for knitting ,dyeing &amp; garmnets</t>
  </si>
  <si>
    <t>TM Fashion Factory &amp; Hotel Supplies</t>
  </si>
  <si>
    <t>AYKO Textile Co.</t>
  </si>
  <si>
    <t>firestone apparel</t>
  </si>
  <si>
    <t>Roban for Ready Made Clothes</t>
  </si>
  <si>
    <t>EL AMAL FOR WEAVING INDUSTRY CO. Mohamed M. Ardish</t>
  </si>
  <si>
    <t>Ahmed Ahmed Abbas Factory</t>
  </si>
  <si>
    <t>No Way</t>
  </si>
  <si>
    <t>TRICO MORINELLA</t>
  </si>
  <si>
    <t>Al Masria Al Soudia For Ready Made Garments</t>
  </si>
  <si>
    <t>King Wear</t>
  </si>
  <si>
    <t xml:space="preserve">يتم ملء بنود المنتجات المصدرة لكل منتج علي حدة في كل فاتورة
Please fill out the details for each item in each invoice in a separate row </t>
  </si>
  <si>
    <t>المنتج المصدر (توصيف كامل لكل بند مصدر)
Exported Product
Detailed Description for each Exported) (item</t>
  </si>
  <si>
    <t>نوع الخامة 
(منسوجة/ مصنرة)
Type of Material
(Woven or Knit)</t>
  </si>
  <si>
    <t xml:space="preserve"> القيمة (بالدولار (الامريكي
Value (US$)</t>
  </si>
  <si>
    <t>رقم الفاتورة
Invoice No.</t>
  </si>
  <si>
    <t xml:space="preserve">رقم بوليصة الشحن
Bill of Lading No. </t>
  </si>
  <si>
    <t>تاريخ الشحن من واقع بوليصة الشحن
  Shipping Date as per Bill of Lading</t>
  </si>
  <si>
    <t>اسم المستورد الامريكي
American Buyer
(As per Bill of Lading)</t>
  </si>
  <si>
    <t>Shipping Port *
ميناء الشحن</t>
  </si>
  <si>
    <t>Discharge Port *
ميناء الوصول</t>
  </si>
  <si>
    <t>Egyptian Customs Port *
المنفذ الجمركي المصري</t>
  </si>
  <si>
    <t>يتم تكرار إستيفاء بيانات الشحنة المصدرة في كل صف</t>
  </si>
  <si>
    <t>This information should be repeated for each item with in one invoice.</t>
  </si>
  <si>
    <t>Shipping Information
* Mandatory Information
بيانات الشحن أساسية يراعي الدقة في أستيفائها *</t>
  </si>
  <si>
    <t>Please fill out the details for each item in each invoice in a separate row</t>
  </si>
  <si>
    <t>يتم استيفاء بنود المنتجات الواردة لكل منتج علي حدة في كل فاتورة</t>
  </si>
  <si>
    <t>المنتج المستورد (توصيف كامل لكل بند مستورد)
Imported Product
Detailed Description for each impored) (item</t>
  </si>
  <si>
    <t>(القيمة (بالدولار الامريكي
Value (US$)</t>
  </si>
  <si>
    <t>رقم الفاتورة الاسرائيلية الخاصة بالمورد المصري
 Egyptian Supplier Invoice No</t>
  </si>
  <si>
    <t>تاريخ فاتورة المورد المصري
 Egyptian Supplier Invoice Date</t>
  </si>
  <si>
    <t xml:space="preserve">رقم الفاتورة الاسرائيلية 
 Israel Supplier Invoice No </t>
  </si>
  <si>
    <t>تاريخ الفاتورة الاسرائيلية
 Israel Supplier Invoice Date</t>
  </si>
  <si>
    <t>المنفذ الجمركي الاسرائيلي
Israeli Customs Port</t>
  </si>
  <si>
    <t>المنفذ الجمركي المصري
Egyptian Customs Port</t>
  </si>
  <si>
    <t>يتم هنا إستيفاء بيانات الشحنة الواردة
This information should be filled once for each invoice</t>
  </si>
  <si>
    <t>Free tex</t>
  </si>
  <si>
    <t>El Ghannam</t>
  </si>
  <si>
    <t>Hesham Tex</t>
  </si>
  <si>
    <t>Eko Egypt Textiles</t>
  </si>
  <si>
    <t>Universal Sourcing  For Ready Made Garment</t>
  </si>
  <si>
    <t>CRS DENIM GARMENTS Egypt</t>
  </si>
  <si>
    <t>Carnival</t>
  </si>
  <si>
    <t>Alexandria Clothing Factory S.A.E</t>
  </si>
  <si>
    <t>Globe Spining &amp; Dyeing</t>
  </si>
  <si>
    <t>New mac</t>
  </si>
  <si>
    <t>EL Dessouky Farag Mahdy Farag Abdallah</t>
  </si>
  <si>
    <t>Fabulous Knit wear for Clothing</t>
  </si>
  <si>
    <t>Helsi(Healthy) foods Egypt</t>
  </si>
  <si>
    <t>AL Yasmeen</t>
  </si>
  <si>
    <t xml:space="preserve">Panorama Foods </t>
  </si>
  <si>
    <t>AL Minya for Marble and Granite</t>
  </si>
  <si>
    <t>Helmy Abu EL Eish(louts/ sekem)</t>
  </si>
  <si>
    <t>New Beni Suef company for Vegetable Drying(Al Shinawy)</t>
  </si>
  <si>
    <t>El Nasr for agriculture product</t>
  </si>
  <si>
    <t>Camiceria Valoti LTD</t>
  </si>
  <si>
    <t>alnanyclass-forstirgroup</t>
  </si>
  <si>
    <t xml:space="preserve">Tiba Foods </t>
  </si>
  <si>
    <t>AL Mostafa for ReadyMade Garment</t>
  </si>
  <si>
    <t>Salamco for medical equipment</t>
  </si>
  <si>
    <t>dehydrofoods</t>
  </si>
  <si>
    <t>Jade Textile Egypt</t>
  </si>
  <si>
    <t>Date of Qualified Company</t>
  </si>
  <si>
    <t>Naturtex</t>
  </si>
  <si>
    <t>El Tahrir for Industry</t>
  </si>
  <si>
    <t>Special Food Industry International Co.</t>
  </si>
  <si>
    <t>Dr.Olivee</t>
  </si>
  <si>
    <t>miditexegypt co</t>
  </si>
  <si>
    <t>Arab Company for Drying Agricultural Crops</t>
  </si>
  <si>
    <t>Minya Govr.</t>
  </si>
  <si>
    <t>Houras For Macrouni</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</si>
  <si>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</si>
  <si>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</si>
  <si>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</si>
  <si>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</si>
  <si>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</si>
  <si>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</si>
  <si>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</si>
  <si>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</si>
  <si>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Beni Suef Govr.</t>
  </si>
  <si>
    <t>Swiss Cotton Garment</t>
  </si>
  <si>
    <t>Camegit for RMG Co.</t>
  </si>
  <si>
    <t>Cristal for Making Shirts</t>
  </si>
  <si>
    <t xml:space="preserve">Fredal </t>
  </si>
  <si>
    <t>Negoum Al Tasdeer(Stars of Export Co.)</t>
  </si>
  <si>
    <t>Cairo Aromatic</t>
  </si>
  <si>
    <t>Fredal (Fouad Tarak Hussan)</t>
  </si>
  <si>
    <t xml:space="preserve">International Co. for Food Industries </t>
  </si>
  <si>
    <t>Experts Food Industries</t>
  </si>
  <si>
    <t xml:space="preserve">Puttmann Egypy </t>
  </si>
  <si>
    <t>Coats Egypt</t>
  </si>
  <si>
    <t>Sweet Girl</t>
  </si>
  <si>
    <t>Enoran For the manufacture of clothing</t>
  </si>
  <si>
    <t xml:space="preserve">Mina </t>
  </si>
  <si>
    <t>Standar</t>
  </si>
  <si>
    <t>Quality Standard</t>
  </si>
  <si>
    <t>Al Ahram For Industrial Development</t>
  </si>
  <si>
    <t>ALMISREIA ALKOREIA FOR TEXTILE INDUSTRIES</t>
  </si>
  <si>
    <t>Misr Spinning Weaving &amp; Beida Dyers Co</t>
  </si>
  <si>
    <t xml:space="preserve">Egyptian Spanish Campany for food prodcution </t>
  </si>
  <si>
    <t>sabrina for ready made garments</t>
  </si>
  <si>
    <t>LOTUS HI FASHION GARMENTS CO.,</t>
  </si>
  <si>
    <t>Lotus Hi Tech Garments co,.</t>
  </si>
  <si>
    <t>MUSTAFA tex factory garments and textile ring</t>
  </si>
  <si>
    <t>Monnalisa Egypt</t>
  </si>
  <si>
    <t>Ramco Apparl</t>
  </si>
  <si>
    <t>Qualifying Factory</t>
  </si>
  <si>
    <t>Egyptian Canadian for Ready Made Garment</t>
  </si>
  <si>
    <t xml:space="preserve">Alex Textile </t>
  </si>
  <si>
    <t>pink cotton</t>
  </si>
  <si>
    <t>Mass for ready made garments</t>
  </si>
  <si>
    <t>Egypt Militia Textile and Garments</t>
  </si>
  <si>
    <t>EL Kekhia Plastic</t>
  </si>
  <si>
    <t>Column1</t>
  </si>
  <si>
    <t>ALPHA OMEGA EGYPT CLOTHING MANUFACTURERS S.E.A</t>
  </si>
  <si>
    <t>Close</t>
  </si>
  <si>
    <t xml:space="preserve">not need certificate </t>
  </si>
  <si>
    <t>Have to review</t>
  </si>
  <si>
    <t>Esperanza</t>
  </si>
  <si>
    <t>United Denim</t>
  </si>
  <si>
    <t>Hossam Tex Factory For Cotton Garments</t>
  </si>
  <si>
    <t>Nor Eldin for Ready Made Garment</t>
  </si>
  <si>
    <t>mazetex</t>
  </si>
  <si>
    <t>Cairo Dyeing Center</t>
  </si>
  <si>
    <t>Work Under QIZ</t>
  </si>
  <si>
    <t xml:space="preserve">Work Out QIZ </t>
  </si>
  <si>
    <t>Work under QIZ</t>
  </si>
  <si>
    <t xml:space="preserve">ملحوظة : فواتيــر الوارد المقدمة من الشــركة مقابل بضاعة فعلية. </t>
  </si>
  <si>
    <t>توقيع المستلم (QIZ) تحت الفحص والمراجعة</t>
  </si>
  <si>
    <t>Green Hope for Agricultural Development Ltd</t>
  </si>
  <si>
    <t>Cleopatra clothing</t>
  </si>
  <si>
    <t>Dar Al Nasseeg Co.</t>
  </si>
  <si>
    <t>Italian Company for Industry</t>
  </si>
  <si>
    <t>Elnaser Textile for Manufacturing and Export for Ready Made Garments</t>
  </si>
  <si>
    <t>Egypt Militia Textile and Garments.co,ltd</t>
  </si>
  <si>
    <t xml:space="preserve">Zietoontex </t>
  </si>
  <si>
    <t>Ashref Abd El koey Elseayd Amer</t>
  </si>
  <si>
    <t>EGYPTIAN GROUP FOR READY madeGARMENT &amp;TEXTILE 'MISS EGYPT'</t>
  </si>
  <si>
    <t>The United Company for Food Industries "Montana"</t>
  </si>
  <si>
    <t>El-Marwa for Preserving and Freezing Vegetables and Fruits</t>
  </si>
  <si>
    <t>Elkamal Co.for Textile Industry &amp; Trade</t>
  </si>
  <si>
    <t>Elnasertex for Clothing  and  Import &amp; Export</t>
  </si>
  <si>
    <t>Misr Garment for Ready Made Garment  curtains and bedding</t>
  </si>
  <si>
    <t>Elshark Egyptian for Textile</t>
  </si>
  <si>
    <t>NourhanTex . CO</t>
  </si>
  <si>
    <t xml:space="preserve">Food Basket </t>
  </si>
  <si>
    <t>Alfath Class for Ready Made Garments</t>
  </si>
  <si>
    <t>United Dyers</t>
  </si>
  <si>
    <t xml:space="preserve">Upper Egypt for Food Industries </t>
  </si>
  <si>
    <t>sammakia Bros.company</t>
  </si>
  <si>
    <t>Garmentex for Redy Made Garments</t>
  </si>
  <si>
    <t>City AL Aktsadya for Ready Made Garments</t>
  </si>
  <si>
    <t xml:space="preserve">نوع الشــركة 
Typr of Companies </t>
  </si>
  <si>
    <t>REDHA FASHION EGYPT</t>
  </si>
  <si>
    <t>Mass for Ready Made Garments</t>
  </si>
  <si>
    <t>Gotex for Modern Textile</t>
  </si>
  <si>
    <t>ACE APPAREL EGYPT</t>
  </si>
  <si>
    <t>Al Ahram for Trading and Industry</t>
  </si>
  <si>
    <t>Global Textile Corporation</t>
  </si>
  <si>
    <t>Al Amira for Ready Made Garments</t>
  </si>
  <si>
    <t>Egyptian Eagel</t>
  </si>
  <si>
    <t>Kenouer for Ready Made Garment &amp; import and Export</t>
  </si>
  <si>
    <t>New classic for import &amp;export and commercial agencies</t>
  </si>
  <si>
    <t xml:space="preserve">Sabatex for Woven Industries and Trade </t>
  </si>
  <si>
    <t>El Sharq El Awsat co for textile &amp; spinning</t>
  </si>
  <si>
    <t>Agyad Tex</t>
  </si>
  <si>
    <t>Import Type</t>
  </si>
  <si>
    <t>Direct</t>
  </si>
  <si>
    <t>Indirect</t>
  </si>
  <si>
    <t>Direct Import</t>
  </si>
  <si>
    <t>Indirect Import</t>
  </si>
  <si>
    <t xml:space="preserve">إجمالي صادرات الشركة للولايات المتحدة في إطار البروتوكول </t>
  </si>
  <si>
    <t>إجمالي واردات الشركة من اسرائيل في إطار البروتوكول</t>
  </si>
  <si>
    <t xml:space="preserve">فائض مكون إسرائيلي مرحل من الربع السابق </t>
  </si>
  <si>
    <t>Carried Forward Israeli Content from Previous Quarter</t>
  </si>
  <si>
    <t>Total QIZ Imports from Israel</t>
  </si>
  <si>
    <t>Total QIZ Exports to USA</t>
  </si>
  <si>
    <t>فائض المكون الاسرائيلي المحقق خلال الربع</t>
  </si>
  <si>
    <t>Israeli Content Exceeding 10.5%</t>
  </si>
  <si>
    <t>القيم بالدولار الامريكي - Value in US Dollar</t>
  </si>
  <si>
    <t>مباشر - Direct</t>
  </si>
  <si>
    <t>غير مباشر - Indirect</t>
  </si>
  <si>
    <t>بيان صادرات المصنع للولايات المتحدة في اطار البروتوكول</t>
  </si>
  <si>
    <t xml:space="preserve">List of Factory QIZ Exports to the USA
</t>
  </si>
  <si>
    <t>Group Status</t>
  </si>
  <si>
    <t>Direct 80 / 20</t>
  </si>
  <si>
    <t>Indirect 80 / 20</t>
  </si>
  <si>
    <t>Value to comply with 10.5%</t>
  </si>
  <si>
    <t>In Group</t>
  </si>
  <si>
    <t>Not in Group</t>
  </si>
  <si>
    <r>
      <t xml:space="preserve">إجمالي واردات الشركة من اسرائيل في إطار البروتوكول (دولار امريكي) </t>
    </r>
    <r>
      <rPr>
        <b/>
        <sz val="10"/>
        <color rgb="FFFF0000"/>
        <rFont val="Verdana"/>
        <family val="2"/>
      </rPr>
      <t>مباشر</t>
    </r>
    <r>
      <rPr>
        <b/>
        <sz val="10"/>
        <rFont val="Verdana"/>
        <family val="2"/>
      </rPr>
      <t xml:space="preserve">
(USD) Total QIZ Imports from Israel  </t>
    </r>
    <r>
      <rPr>
        <b/>
        <sz val="10"/>
        <color rgb="FFFF0000"/>
        <rFont val="Verdana"/>
        <family val="2"/>
      </rPr>
      <t>Direct</t>
    </r>
    <r>
      <rPr>
        <b/>
        <sz val="10"/>
        <rFont val="Verdana"/>
        <family val="2"/>
      </rPr>
      <t xml:space="preserve"> </t>
    </r>
  </si>
  <si>
    <r>
      <t xml:space="preserve">إجمالي واردات الشركة من اسرائيل في إطار البروتوكول (دولار امريكي) </t>
    </r>
    <r>
      <rPr>
        <b/>
        <sz val="10"/>
        <color rgb="FFFF0000"/>
        <rFont val="Verdana"/>
        <family val="2"/>
      </rPr>
      <t>غير مباشر</t>
    </r>
    <r>
      <rPr>
        <b/>
        <sz val="10"/>
        <rFont val="Verdana"/>
        <family val="2"/>
      </rPr>
      <t xml:space="preserve">
(USD) Total QIZ Imports from Israel </t>
    </r>
    <r>
      <rPr>
        <b/>
        <sz val="10"/>
        <color rgb="FFFF0000"/>
        <rFont val="Verdana"/>
        <family val="2"/>
      </rPr>
      <t>Indirect</t>
    </r>
  </si>
  <si>
    <t>التوقيع                                                                                                                                      Signature</t>
  </si>
  <si>
    <t>التاريــخ                                                                                                                                                Date</t>
  </si>
  <si>
    <t>اسم شخص الاتصال                                                                                                       Name of Contact Person</t>
  </si>
  <si>
    <t>الوظيفة                                                                                                                                                             Title</t>
  </si>
  <si>
    <t>Less than 20% of 10.5%</t>
  </si>
  <si>
    <t>If Statement</t>
  </si>
  <si>
    <t>Required</t>
  </si>
  <si>
    <t>Company Value</t>
  </si>
  <si>
    <t>Missing</t>
  </si>
  <si>
    <t>Calculation Guide for companies export grater than 250,000 USD &amp; not in Group:</t>
  </si>
  <si>
    <r>
      <t xml:space="preserve">Minimum </t>
    </r>
    <r>
      <rPr>
        <b/>
        <sz val="11"/>
        <color rgb="FFFF0000"/>
        <rFont val="Arial"/>
        <family val="2"/>
      </rPr>
      <t>80%</t>
    </r>
    <r>
      <rPr>
        <sz val="11"/>
        <rFont val="Arial"/>
        <family val="2"/>
      </rPr>
      <t xml:space="preserve"> of 10.5%</t>
    </r>
  </si>
  <si>
    <r>
      <t xml:space="preserve">Minimum </t>
    </r>
    <r>
      <rPr>
        <b/>
        <sz val="11"/>
        <color rgb="FFFF0000"/>
        <rFont val="Arial"/>
        <family val="2"/>
      </rPr>
      <t>20%</t>
    </r>
    <r>
      <rPr>
        <sz val="11"/>
        <rFont val="Arial"/>
        <family val="2"/>
      </rPr>
      <t xml:space="preserve"> of 10.5%</t>
    </r>
  </si>
  <si>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</si>
  <si>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</si>
  <si>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</si>
  <si>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</si>
  <si>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</si>
  <si>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</si>
  <si>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</si>
  <si>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</si>
  <si>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</si>
  <si>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</si>
  <si>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</si>
  <si>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</si>
  <si>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</si>
  <si>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</si>
  <si>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</si>
  <si>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</si>
  <si>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</si>
  <si>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</si>
  <si>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</si>
  <si>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</si>
  <si>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</si>
  <si>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</si>
  <si>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</si>
  <si>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</si>
  <si>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</si>
  <si>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</si>
  <si>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</si>
  <si>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</si>
  <si>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</si>
  <si>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</si>
  <si>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</si>
  <si>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</si>
  <si>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Frozen Strawberry</t>
  </si>
  <si>
    <t xml:space="preserve">ARTICHOKE </t>
  </si>
  <si>
    <t xml:space="preserve">Frozen GREEN BEANS </t>
  </si>
  <si>
    <t>Frozen pomegranate</t>
  </si>
  <si>
    <t>Pepper</t>
  </si>
  <si>
    <t xml:space="preserve">SPORTSWEAR </t>
  </si>
  <si>
    <t>Bean</t>
  </si>
  <si>
    <t>CANVAS BAGS</t>
  </si>
  <si>
    <t>CAP</t>
  </si>
  <si>
    <t xml:space="preserve">DIAPERS </t>
  </si>
  <si>
    <t>SAMPLES</t>
  </si>
  <si>
    <t xml:space="preserve">Arm Warmer </t>
  </si>
  <si>
    <t>Hanger &amp; Sizers</t>
  </si>
  <si>
    <t>Hang Tag</t>
  </si>
  <si>
    <t>TONIC</t>
  </si>
  <si>
    <t xml:space="preserve">Microfiber </t>
  </si>
  <si>
    <t xml:space="preserve">Chaise Cover </t>
  </si>
  <si>
    <t>CHEMISE</t>
  </si>
  <si>
    <t>HAT</t>
  </si>
  <si>
    <t>KIMONO</t>
  </si>
  <si>
    <t>Cam</t>
  </si>
  <si>
    <t>Mobile cover</t>
  </si>
  <si>
    <t xml:space="preserve">UNDERSHIRT </t>
  </si>
  <si>
    <t>Frozen Mixed Veg With Corn</t>
  </si>
  <si>
    <t>Egyyarn</t>
  </si>
  <si>
    <t>Elsafwa for redy-made garment ,textile,curtain and upholstery</t>
  </si>
  <si>
    <t>ALEXANDRIA MANUFACURING IMPORT&amp; EXPORT</t>
  </si>
  <si>
    <t>Verizon Group For Fabric &amp; ReadyMade Garament</t>
  </si>
  <si>
    <t/>
  </si>
  <si>
    <t>Baby Garments</t>
  </si>
  <si>
    <t>GB Tech</t>
  </si>
  <si>
    <t xml:space="preserve">FREE TEX </t>
  </si>
  <si>
    <t>ELTAYSEER CO FOR TEXTILE INDUSTRIES</t>
  </si>
  <si>
    <t>arabian textial industry free zone</t>
  </si>
  <si>
    <t xml:space="preserve">  وزارة التجارة والصناعة   
وحـدة المناطق الصناعيـة المؤهلـة</t>
  </si>
  <si>
    <t xml:space="preserve">       Ministry of Trade &amp; Industry  
QIZ Unit</t>
  </si>
  <si>
    <t xml:space="preserve">El-Sheikh Co For terry Weaving &amp; R.M.g Factory </t>
  </si>
  <si>
    <t>Import Type
(Direct
/Indirect)</t>
  </si>
  <si>
    <t>رقم الشــركة المتنازلة 
 Surrender Company Ref.</t>
  </si>
  <si>
    <t xml:space="preserve">New Company </t>
  </si>
  <si>
    <t>Fashion Star</t>
  </si>
  <si>
    <t>Sahara Group</t>
  </si>
  <si>
    <t>Cold Alex For Food Processing</t>
  </si>
  <si>
    <t xml:space="preserve">Helios Co. For Clothes </t>
  </si>
  <si>
    <t>Royal Industry Co</t>
  </si>
  <si>
    <t>New Star Manufacturing &amp; Export of Ready Made Garments</t>
  </si>
  <si>
    <t>Mediterranean Textile Company.,(Medtex)</t>
  </si>
  <si>
    <t>El-Hennawy Textiles</t>
  </si>
  <si>
    <t xml:space="preserve">M&amp;M APPARELS </t>
  </si>
  <si>
    <t>Master for Clothes Manufacturing and Embroidery</t>
  </si>
  <si>
    <t>Elfotouh Tex  For Ready Made Garments</t>
  </si>
  <si>
    <t xml:space="preserve">Speed For Manufacturing </t>
  </si>
  <si>
    <t>Miss Venus (Khaled Soliman Fayed )</t>
  </si>
  <si>
    <t>egypt tex</t>
  </si>
  <si>
    <t>DNM textile for spinning.weaving and dyeing</t>
  </si>
  <si>
    <t>bavley group</t>
  </si>
  <si>
    <t xml:space="preserve">white bird </t>
  </si>
  <si>
    <t>forward egypt lfc manufacturing</t>
  </si>
  <si>
    <t>utc</t>
  </si>
  <si>
    <t>pertolift internationall</t>
  </si>
  <si>
    <t>international for rady made garmants</t>
  </si>
  <si>
    <t>Future</t>
  </si>
  <si>
    <t>Nile Cotton</t>
  </si>
  <si>
    <t>AL RIFAI GROUP FOR FOOD INDUSTRIES</t>
  </si>
  <si>
    <t>Cairo Clothing Company Ayman Hussein Fouad</t>
  </si>
  <si>
    <t>Al Nana textile industries</t>
  </si>
  <si>
    <t xml:space="preserve">Natura Agro trade for import And Export </t>
  </si>
  <si>
    <t>United Company for Clothes</t>
  </si>
  <si>
    <t>Sherry Couture</t>
  </si>
  <si>
    <t>DELTA TEXTILE SHAMAL EL SAEED</t>
  </si>
  <si>
    <t>Giza Seeds &amp; Herbs</t>
  </si>
  <si>
    <t>Egyptian Knitting Services</t>
  </si>
  <si>
    <t>السجل التجاري - السجل الصناعي - البطاقه الضريبيه</t>
  </si>
  <si>
    <t xml:space="preserve">In Order to Update database Please fill in update Company form and send the original documents to the QIZ Unit to review:
Industrial Registry - Commercial Registry - Tax Card.
http://qizegypt.gov.eg/Procedures_QuarterlyReview.aspx </t>
  </si>
  <si>
    <t xml:space="preserve">في إطار تحديث قاعدة بيانات الشركات المسجلة لدى الوحدة نرجو ملئ نموذج تحديث البيانات و موافاة الوحدة بأصول المستندات التالية للاطلاع:
السجل الصناعي - السجل التجاري - البطاقه الضريبيه
http://qizegypt.gov.eg/Procedures_QuarterlyReview.aspx </t>
  </si>
  <si>
    <t>QIZ Group</t>
  </si>
  <si>
    <t>Eko Egypt International</t>
  </si>
  <si>
    <t>Agro Masr</t>
  </si>
  <si>
    <t>AL Mostafa Tex</t>
  </si>
  <si>
    <t>EL Motaheda For Dehydrating and Freezing of Agricultural Crops</t>
  </si>
  <si>
    <t>Albanawuwn Contracting and Real Estate Investment Co.</t>
  </si>
  <si>
    <t xml:space="preserve">ElNour tex </t>
  </si>
  <si>
    <t>bloaizone mens wear</t>
  </si>
  <si>
    <t>elshehab merdye for mercerizing and dyeing yarns</t>
  </si>
  <si>
    <t>INDUSTERIAL ART TEXTILE  - FREE ZONE</t>
  </si>
  <si>
    <t>El Tawfiq Investment</t>
  </si>
  <si>
    <t xml:space="preserve">بيان واردات المصنع من اسرائيل في اطار البروتوكول
* ( في حالة شراء المكون الاسرائيلي من مورد مصري، برجاء كتابة اسم كلا من الشركة االاسرائيلية واسم المورد المصري في الخانات المخصصة لها)
List of Factory's imports from Israel (from Israeli supplier and/or Egyptian supplier)
</t>
  </si>
  <si>
    <t>Number 
of Packages</t>
  </si>
  <si>
    <t>Santamora Egypt for Blanket</t>
  </si>
  <si>
    <t>pasabahce Egypt Glass Manufacturing</t>
  </si>
  <si>
    <t>Egyptian Jordanian Co. for Textiles</t>
  </si>
  <si>
    <t>EL Ahram for Distribution and man. aluminum profiles</t>
  </si>
  <si>
    <t>Al Omaraa Company for Ceramic Production</t>
  </si>
  <si>
    <t>La Moda for Readymade Garments</t>
  </si>
  <si>
    <t>تهدى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الثاني من عام 2018 والذي سينتهي في 31 يونيو 2018.
تتشرف الوحدة بالإفادة بضرورة إلتزام الشركات بمواعيد مراجعة الربع الثاني من 2018 والتي ستكون خلال الفترة من 1 – 15 يوليو 2018.
وتود الوحدة التأكيد علي أهمية التزام الشركات بمواعيد المراجعة الربع سنوية، حيث ان انعقاد اللجنة القادمة دون إستيفاء ومراجعة المستندات الخاصة بكل شركة يؤدي الي عدم تمتع الشركة بالمزايا التي يتيحها البروتوكول.
وتنتهز وحدة المناطق الصناعية المؤهلة هذه الفرصة لتؤكد خالص تحياتها لسيادتكم.</t>
  </si>
  <si>
    <r>
      <t xml:space="preserve">QIZ Quarterly Review Form </t>
    </r>
    <r>
      <rPr>
        <b/>
        <sz val="14"/>
        <color rgb="FFFF0000"/>
        <rFont val="Arial"/>
        <family val="2"/>
      </rPr>
      <t>For Q2 ending on 30 June 2018</t>
    </r>
  </si>
  <si>
    <r>
      <t xml:space="preserve">نموذج المراجعة الربع سنوية للمناطق الصناعية المؤهلة </t>
    </r>
    <r>
      <rPr>
        <b/>
        <sz val="14"/>
        <color rgb="FFFF0000"/>
        <rFont val="Arial"/>
        <family val="2"/>
      </rPr>
      <t>للربع الثاني المنتهي في 30 يونيو 2018</t>
    </r>
  </si>
  <si>
    <t>الربع الثاني لعام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</si>
</sst>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 numFmtId="170" formatCode="#,##0.0_);\(#,##0.0\)"/>
  </numFmts>
  <fonts count="52" x14ac:knownFonts="1">
    <font>
      <sz val="10"/>
      <name val="Arial"/>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b/>
      <sz val="12"/>
      <color indexed="10"/>
      <name val="Calibri"/>
      <family val="2"/>
    </font>
    <font>
      <sz val="10"/>
      <name val="Franklin Gothic Book"/>
      <family val="2"/>
    </font>
    <font>
      <b/>
      <sz val="9"/>
      <color rgb="FFFF0000"/>
      <name val="Tahoma"/>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s>
  <fills count="13">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7">
    <xf numFmtId="0" fontId="0" fillId="0" borderId="0"/>
    <xf numFmtId="43" fontId="3" fillId="0" borderId="0" applyFont="0" applyFill="0" applyBorder="0" applyAlignment="0" applyProtection="0"/>
    <xf numFmtId="0" fontId="18" fillId="0" borderId="0"/>
    <xf numFmtId="9" fontId="3" fillId="0" borderId="0" applyFont="0" applyFill="0" applyBorder="0" applyAlignment="0" applyProtection="0"/>
    <xf numFmtId="0" fontId="2" fillId="0" borderId="0"/>
    <xf numFmtId="3" fontId="30" fillId="0" borderId="0" applyFont="0" applyBorder="0" applyAlignment="0">
      <alignment horizontal="center" vertical="center"/>
    </xf>
    <xf numFmtId="0" fontId="42" fillId="0" borderId="0" applyNumberFormat="0" applyFill="0" applyBorder="0" applyAlignment="0" applyProtection="0"/>
  </cellStyleXfs>
  <cellXfs count="346">
    <xf numFmtId="0" fontId="0" fillId="0" borderId="0" xfId="0"/>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0" borderId="0" xfId="0" applyFont="1" applyFill="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49" fontId="6" fillId="0" borderId="0" xfId="0" applyNumberFormat="1" applyFont="1" applyFill="1" applyAlignment="1" applyProtection="1">
      <alignment horizontal="center" vertical="center" wrapText="1"/>
      <protection locked="0"/>
    </xf>
    <xf numFmtId="165" fontId="6" fillId="0" borderId="0" xfId="0" applyNumberFormat="1" applyFont="1" applyFill="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164" fontId="6" fillId="0" borderId="0" xfId="0" applyNumberFormat="1" applyFont="1" applyFill="1" applyAlignment="1" applyProtection="1">
      <alignment horizontal="center" vertical="center" wrapText="1"/>
      <protection locked="0"/>
    </xf>
    <xf numFmtId="0" fontId="8" fillId="0" borderId="0" xfId="0" applyFont="1" applyAlignment="1" applyProtection="1">
      <alignment vertical="center" wrapText="1"/>
    </xf>
    <xf numFmtId="0" fontId="8" fillId="5" borderId="10"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7" xfId="0" applyFont="1" applyFill="1" applyBorder="1" applyAlignment="1" applyProtection="1">
      <alignment horizontal="center" vertical="center" wrapText="1"/>
    </xf>
    <xf numFmtId="0" fontId="8" fillId="5" borderId="12" xfId="0" applyFont="1" applyFill="1" applyBorder="1" applyAlignment="1" applyProtection="1">
      <alignment vertical="center" wrapText="1"/>
    </xf>
    <xf numFmtId="0" fontId="8" fillId="0" borderId="0" xfId="0" applyFont="1" applyBorder="1" applyAlignment="1" applyProtection="1">
      <alignment vertical="center" wrapText="1"/>
    </xf>
    <xf numFmtId="0" fontId="6" fillId="3"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165" fontId="14" fillId="0" borderId="0"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lignment horizontal="center" vertical="center" wrapText="1"/>
    </xf>
    <xf numFmtId="0"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Alignment="1" applyProtection="1">
      <alignment horizontal="left" vertical="center"/>
      <protection locked="0"/>
    </xf>
    <xf numFmtId="0" fontId="14" fillId="0" borderId="33"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wrapText="1"/>
      <protection locked="0"/>
    </xf>
    <xf numFmtId="0" fontId="14" fillId="0" borderId="0" xfId="0" applyNumberFormat="1" applyFont="1" applyFill="1" applyAlignment="1" applyProtection="1">
      <alignment horizontal="left" vertical="center"/>
      <protection locked="0"/>
    </xf>
    <xf numFmtId="0" fontId="14" fillId="0" borderId="35" xfId="0" applyFont="1" applyFill="1" applyBorder="1" applyAlignment="1" applyProtection="1">
      <alignment horizontal="left" vertical="center"/>
      <protection locked="0"/>
    </xf>
    <xf numFmtId="0" fontId="14" fillId="0" borderId="35" xfId="0" applyNumberFormat="1" applyFont="1" applyFill="1" applyBorder="1" applyAlignment="1" applyProtection="1">
      <alignment horizontal="left" vertical="center"/>
      <protection locked="0"/>
    </xf>
    <xf numFmtId="0" fontId="3" fillId="0" borderId="0" xfId="0" applyFont="1" applyFill="1" applyBorder="1"/>
    <xf numFmtId="168" fontId="14" fillId="0" borderId="0" xfId="0" applyNumberFormat="1" applyFont="1" applyFill="1" applyBorder="1" applyAlignment="1" applyProtection="1">
      <alignment horizontal="left" vertical="center"/>
      <protection locked="0"/>
    </xf>
    <xf numFmtId="3" fontId="6" fillId="3" borderId="0" xfId="0" applyNumberFormat="1" applyFont="1" applyFill="1" applyAlignment="1" applyProtection="1">
      <alignment horizontal="center" vertical="center" wrapText="1"/>
    </xf>
    <xf numFmtId="3" fontId="6" fillId="3" borderId="0" xfId="0" applyNumberFormat="1" applyFont="1" applyFill="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4" fontId="6" fillId="0" borderId="14" xfId="0" applyNumberFormat="1" applyFont="1" applyFill="1" applyBorder="1" applyAlignment="1" applyProtection="1">
      <alignment horizontal="center" vertical="center" wrapText="1"/>
      <protection locked="0"/>
    </xf>
    <xf numFmtId="165"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49" fontId="6" fillId="0" borderId="14"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3" fontId="6" fillId="3" borderId="0" xfId="0" applyNumberFormat="1" applyFont="1" applyFill="1" applyAlignment="1" applyProtection="1">
      <alignment vertical="center" wrapText="1"/>
    </xf>
    <xf numFmtId="166" fontId="32" fillId="0" borderId="14" xfId="1" applyNumberFormat="1"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xf>
    <xf numFmtId="0" fontId="32" fillId="3" borderId="0" xfId="0" applyFont="1" applyFill="1" applyAlignment="1" applyProtection="1">
      <alignment vertical="center"/>
    </xf>
    <xf numFmtId="0" fontId="32" fillId="0" borderId="15"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protection locked="0"/>
    </xf>
    <xf numFmtId="49" fontId="32" fillId="0" borderId="15" xfId="0" applyNumberFormat="1" applyFont="1" applyFill="1" applyBorder="1" applyAlignment="1" applyProtection="1">
      <alignment horizontal="center" vertical="center" wrapText="1"/>
      <protection locked="0"/>
    </xf>
    <xf numFmtId="165" fontId="32" fillId="0" borderId="15"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wrapText="1"/>
      <protection locked="0"/>
    </xf>
    <xf numFmtId="165" fontId="32" fillId="0" borderId="14" xfId="0" applyNumberFormat="1"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center" vertical="center" wrapText="1"/>
      <protection locked="0"/>
    </xf>
    <xf numFmtId="0" fontId="13" fillId="2" borderId="0" xfId="0" applyFont="1" applyFill="1" applyAlignment="1" applyProtection="1">
      <alignment vertical="center" wrapText="1"/>
    </xf>
    <xf numFmtId="0" fontId="31" fillId="4"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1"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2"/>
    </xf>
    <xf numFmtId="0" fontId="13"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1"/>
    </xf>
    <xf numFmtId="169" fontId="13" fillId="0" borderId="1" xfId="1" applyNumberFormat="1" applyFont="1" applyBorder="1" applyAlignment="1" applyProtection="1">
      <alignment horizontal="center" vertical="center" wrapText="1"/>
      <protection locked="0"/>
    </xf>
    <xf numFmtId="43" fontId="13" fillId="0" borderId="0" xfId="1" applyFont="1" applyBorder="1" applyAlignment="1" applyProtection="1">
      <alignment horizontal="center" vertical="center" wrapText="1"/>
    </xf>
    <xf numFmtId="0" fontId="13" fillId="4" borderId="0" xfId="0" applyFont="1" applyFill="1" applyBorder="1" applyAlignment="1" applyProtection="1">
      <alignment horizontal="right" vertical="center" wrapText="1" readingOrder="1"/>
    </xf>
    <xf numFmtId="0" fontId="13" fillId="4" borderId="0" xfId="0" applyFont="1" applyFill="1" applyBorder="1" applyAlignment="1" applyProtection="1">
      <alignment horizontal="left" vertical="center" wrapText="1" readingOrder="1"/>
    </xf>
    <xf numFmtId="0" fontId="6" fillId="0" borderId="15" xfId="0" applyFont="1" applyFill="1" applyBorder="1" applyAlignment="1" applyProtection="1">
      <alignment horizontal="center" vertical="center" wrapText="1"/>
      <protection locked="0"/>
    </xf>
    <xf numFmtId="4" fontId="6" fillId="0" borderId="15" xfId="0" applyNumberFormat="1" applyFont="1" applyFill="1" applyBorder="1" applyAlignment="1" applyProtection="1">
      <alignment horizontal="center" vertical="center" wrapText="1"/>
      <protection locked="0"/>
    </xf>
    <xf numFmtId="165" fontId="6"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49" fontId="6" fillId="0" borderId="15" xfId="0" applyNumberFormat="1" applyFont="1" applyFill="1" applyBorder="1" applyAlignment="1" applyProtection="1">
      <alignment horizontal="center" vertical="center" wrapText="1"/>
      <protection locked="0"/>
    </xf>
    <xf numFmtId="3" fontId="29" fillId="8" borderId="14" xfId="0" applyNumberFormat="1" applyFont="1" applyFill="1" applyBorder="1" applyAlignment="1" applyProtection="1">
      <alignment horizontal="center" vertical="center" wrapText="1"/>
    </xf>
    <xf numFmtId="167" fontId="1" fillId="7" borderId="14" xfId="3" applyNumberFormat="1" applyFont="1" applyFill="1" applyBorder="1" applyAlignment="1" applyProtection="1">
      <alignment horizontal="center" vertical="center"/>
    </xf>
    <xf numFmtId="3" fontId="1" fillId="7" borderId="14"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169" fontId="13" fillId="2" borderId="0" xfId="0" applyNumberFormat="1" applyFont="1" applyFill="1" applyAlignment="1" applyProtection="1">
      <alignment vertical="center" wrapText="1"/>
    </xf>
    <xf numFmtId="169" fontId="32" fillId="0" borderId="15" xfId="1" applyNumberFormat="1" applyFont="1" applyFill="1" applyBorder="1" applyAlignment="1" applyProtection="1">
      <alignment horizontal="center" vertical="center" wrapText="1"/>
      <protection locked="0"/>
    </xf>
    <xf numFmtId="169" fontId="32" fillId="0" borderId="14" xfId="1" applyNumberFormat="1" applyFont="1" applyFill="1" applyBorder="1" applyAlignment="1" applyProtection="1">
      <alignment horizontal="center" vertical="center" wrapText="1"/>
      <protection locked="0"/>
    </xf>
    <xf numFmtId="169" fontId="6" fillId="0" borderId="15" xfId="0" applyNumberFormat="1" applyFont="1" applyFill="1" applyBorder="1" applyAlignment="1" applyProtection="1">
      <alignment horizontal="center" vertical="center" wrapText="1"/>
      <protection locked="0"/>
    </xf>
    <xf numFmtId="169" fontId="6" fillId="0" borderId="14" xfId="0" applyNumberFormat="1" applyFont="1" applyFill="1" applyBorder="1" applyAlignment="1" applyProtection="1">
      <alignment horizontal="center" vertical="center" wrapText="1"/>
      <protection locked="0"/>
    </xf>
    <xf numFmtId="0" fontId="35" fillId="2" borderId="23" xfId="0" applyFont="1" applyFill="1" applyBorder="1" applyAlignment="1" applyProtection="1">
      <alignment vertical="center"/>
    </xf>
    <xf numFmtId="0" fontId="13" fillId="2" borderId="22" xfId="0" applyFont="1" applyFill="1" applyBorder="1" applyAlignment="1" applyProtection="1">
      <alignment vertical="center" wrapText="1"/>
    </xf>
    <xf numFmtId="0" fontId="13" fillId="2" borderId="24" xfId="0" applyFont="1" applyFill="1" applyBorder="1" applyAlignment="1" applyProtection="1">
      <alignment vertical="center" wrapText="1"/>
    </xf>
    <xf numFmtId="0" fontId="35" fillId="2" borderId="29"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30" xfId="0" applyFont="1" applyFill="1" applyBorder="1" applyAlignment="1" applyProtection="1">
      <alignment horizontal="center" vertical="center" wrapText="1"/>
    </xf>
    <xf numFmtId="0" fontId="36" fillId="2" borderId="3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wrapText="1"/>
    </xf>
    <xf numFmtId="3" fontId="13" fillId="2" borderId="13" xfId="0" applyNumberFormat="1"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6" fillId="0" borderId="15" xfId="0" quotePrefix="1" applyNumberFormat="1" applyFont="1" applyFill="1" applyBorder="1" applyAlignment="1" applyProtection="1">
      <alignment horizontal="center" vertical="center" wrapText="1"/>
      <protection locked="0"/>
    </xf>
    <xf numFmtId="0" fontId="6" fillId="0" borderId="14" xfId="0" quotePrefix="1" applyNumberFormat="1" applyFont="1" applyFill="1" applyBorder="1" applyAlignment="1" applyProtection="1">
      <alignment horizontal="center" vertical="center" wrapText="1"/>
      <protection locked="0"/>
    </xf>
    <xf numFmtId="0" fontId="25" fillId="9" borderId="56" xfId="0" applyFont="1" applyFill="1" applyBorder="1" applyAlignment="1">
      <alignment horizontal="left" vertical="center"/>
    </xf>
    <xf numFmtId="0" fontId="25" fillId="7" borderId="56" xfId="0" applyFont="1" applyFill="1" applyBorder="1" applyAlignment="1">
      <alignment horizontal="left" vertical="center"/>
    </xf>
    <xf numFmtId="0" fontId="3" fillId="0" borderId="0" xfId="0" applyFont="1" applyFill="1"/>
    <xf numFmtId="0" fontId="23" fillId="0" borderId="37" xfId="0" applyFont="1" applyFill="1" applyBorder="1" applyAlignment="1">
      <alignment horizontal="center" vertical="center"/>
    </xf>
    <xf numFmtId="14" fontId="14" fillId="0" borderId="35" xfId="0" applyNumberFormat="1" applyFont="1" applyFill="1" applyBorder="1" applyAlignment="1">
      <alignment horizontal="left"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left" vertical="center"/>
    </xf>
    <xf numFmtId="165" fontId="14" fillId="0" borderId="35" xfId="0" applyNumberFormat="1" applyFont="1" applyFill="1" applyBorder="1" applyAlignment="1">
      <alignment horizontal="left" vertical="center"/>
    </xf>
    <xf numFmtId="0" fontId="14" fillId="0" borderId="0" xfId="2" applyFont="1" applyFill="1" applyBorder="1" applyProtection="1">
      <protection locked="0"/>
    </xf>
    <xf numFmtId="0" fontId="14" fillId="0" borderId="33" xfId="0" applyFont="1" applyFill="1" applyBorder="1" applyAlignment="1">
      <alignment horizontal="left"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25" fillId="7" borderId="0" xfId="0" applyFont="1" applyFill="1" applyBorder="1" applyAlignment="1">
      <alignment horizontal="left" vertical="center"/>
    </xf>
    <xf numFmtId="0" fontId="14" fillId="0" borderId="56" xfId="0" applyFont="1" applyFill="1" applyBorder="1" applyAlignment="1" applyProtection="1">
      <alignment horizontal="left" vertical="center"/>
      <protection locked="0"/>
    </xf>
    <xf numFmtId="0" fontId="25" fillId="9"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14" fontId="37" fillId="0" borderId="0" xfId="0" applyNumberFormat="1" applyFont="1" applyFill="1" applyBorder="1" applyAlignment="1" applyProtection="1">
      <alignment horizontal="left" vertical="center"/>
      <protection locked="0"/>
    </xf>
    <xf numFmtId="0" fontId="12" fillId="11" borderId="40" xfId="0" applyFont="1" applyFill="1" applyBorder="1" applyAlignment="1" applyProtection="1">
      <alignment horizontal="center" vertical="center" wrapText="1"/>
    </xf>
    <xf numFmtId="165" fontId="31" fillId="11" borderId="5" xfId="0" applyNumberFormat="1" applyFont="1" applyFill="1" applyBorder="1" applyAlignment="1" applyProtection="1">
      <alignment horizontal="center" vertical="center" wrapText="1" readingOrder="1"/>
    </xf>
    <xf numFmtId="0" fontId="31" fillId="11" borderId="5" xfId="0" applyFont="1" applyFill="1" applyBorder="1" applyAlignment="1" applyProtection="1">
      <alignment horizontal="center" vertical="center" wrapText="1" readingOrder="1"/>
    </xf>
    <xf numFmtId="0" fontId="31" fillId="11" borderId="43" xfId="0" applyFont="1" applyFill="1" applyBorder="1" applyAlignment="1" applyProtection="1">
      <alignment horizontal="center" vertical="center" wrapText="1" readingOrder="1"/>
    </xf>
    <xf numFmtId="165" fontId="33" fillId="11" borderId="47"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0" fontId="31" fillId="11" borderId="47"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7"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8" xfId="0" applyFont="1" applyFill="1" applyBorder="1" applyAlignment="1" applyProtection="1">
      <alignment horizontal="center" vertical="center" wrapText="1" readingOrder="1"/>
    </xf>
    <xf numFmtId="169" fontId="13" fillId="11" borderId="1" xfId="1" applyNumberFormat="1" applyFont="1" applyFill="1" applyBorder="1" applyAlignment="1" applyProtection="1">
      <alignment horizontal="center" vertical="center" wrapText="1"/>
    </xf>
    <xf numFmtId="169" fontId="13" fillId="11" borderId="48" xfId="1" applyNumberFormat="1" applyFont="1" applyFill="1" applyBorder="1" applyAlignment="1" applyProtection="1">
      <alignment horizontal="center" vertical="center" wrapText="1"/>
    </xf>
    <xf numFmtId="170" fontId="13" fillId="11" borderId="47" xfId="1" applyNumberFormat="1" applyFont="1" applyFill="1" applyBorder="1" applyAlignment="1" applyProtection="1">
      <alignment horizontal="center" vertical="center" wrapText="1"/>
    </xf>
    <xf numFmtId="170" fontId="13" fillId="11" borderId="1" xfId="1" applyNumberFormat="1" applyFont="1" applyFill="1" applyBorder="1" applyAlignment="1" applyProtection="1">
      <alignment horizontal="center" vertical="center" wrapText="1"/>
    </xf>
    <xf numFmtId="167" fontId="13" fillId="11" borderId="1" xfId="3" applyNumberFormat="1" applyFont="1" applyFill="1" applyBorder="1" applyAlignment="1" applyProtection="1">
      <alignment horizontal="center" vertical="center" wrapText="1"/>
    </xf>
    <xf numFmtId="4" fontId="38" fillId="12" borderId="53" xfId="1" applyNumberFormat="1" applyFont="1" applyFill="1" applyBorder="1" applyAlignment="1" applyProtection="1">
      <alignment horizontal="center" vertical="center" wrapText="1"/>
    </xf>
    <xf numFmtId="0" fontId="38" fillId="12" borderId="51" xfId="0" applyFont="1" applyFill="1" applyBorder="1" applyAlignment="1" applyProtection="1">
      <alignment horizontal="center" vertical="center" wrapText="1" readingOrder="1"/>
    </xf>
    <xf numFmtId="0" fontId="39" fillId="12" borderId="51" xfId="0" applyFont="1" applyFill="1" applyBorder="1" applyAlignment="1" applyProtection="1">
      <alignment horizontal="center" vertical="center" wrapText="1" readingOrder="2"/>
    </xf>
    <xf numFmtId="0" fontId="39" fillId="12" borderId="52" xfId="0" applyFont="1" applyFill="1" applyBorder="1" applyAlignment="1" applyProtection="1">
      <alignment horizontal="center" vertical="center" wrapText="1" readingOrder="2"/>
    </xf>
    <xf numFmtId="4" fontId="28" fillId="12" borderId="16" xfId="0" applyNumberFormat="1" applyFont="1" applyFill="1" applyBorder="1" applyAlignment="1" applyProtection="1">
      <alignment horizontal="center" vertical="center" wrapText="1"/>
    </xf>
    <xf numFmtId="0" fontId="28" fillId="12" borderId="16" xfId="0" applyFont="1" applyFill="1" applyBorder="1" applyAlignment="1" applyProtection="1">
      <alignment horizontal="center" vertical="center" wrapText="1"/>
    </xf>
    <xf numFmtId="4" fontId="28" fillId="12" borderId="19" xfId="0" applyNumberFormat="1" applyFont="1" applyFill="1" applyBorder="1" applyAlignment="1" applyProtection="1">
      <alignment horizontal="center" vertical="center" wrapText="1" readingOrder="1"/>
    </xf>
    <xf numFmtId="1" fontId="28" fillId="12" borderId="20" xfId="0" applyNumberFormat="1" applyFont="1" applyFill="1" applyBorder="1" applyAlignment="1" applyProtection="1">
      <alignment horizontal="center" vertical="center" wrapText="1"/>
    </xf>
    <xf numFmtId="14" fontId="28" fillId="12" borderId="21" xfId="0" applyNumberFormat="1" applyFont="1" applyFill="1" applyBorder="1" applyAlignment="1" applyProtection="1">
      <alignment horizontal="center" vertical="center" wrapText="1"/>
    </xf>
    <xf numFmtId="0" fontId="27" fillId="12" borderId="31" xfId="0" applyNumberFormat="1" applyFont="1" applyFill="1" applyBorder="1" applyAlignment="1" applyProtection="1">
      <alignment horizontal="center" vertical="center" wrapText="1"/>
    </xf>
    <xf numFmtId="0" fontId="27" fillId="12" borderId="16" xfId="0" applyNumberFormat="1" applyFont="1" applyFill="1" applyBorder="1" applyAlignment="1" applyProtection="1">
      <alignment horizontal="center" vertical="center" wrapText="1"/>
    </xf>
    <xf numFmtId="0" fontId="28" fillId="12" borderId="20" xfId="0" applyFont="1" applyFill="1" applyBorder="1" applyAlignment="1" applyProtection="1">
      <alignment horizontal="center" vertical="center" wrapText="1"/>
    </xf>
    <xf numFmtId="14" fontId="28" fillId="12" borderId="16" xfId="0" applyNumberFormat="1" applyFont="1" applyFill="1" applyBorder="1" applyAlignment="1" applyProtection="1">
      <alignment horizontal="center" vertical="center" wrapText="1"/>
    </xf>
    <xf numFmtId="0" fontId="15" fillId="12" borderId="16" xfId="0" applyFont="1" applyFill="1" applyBorder="1" applyAlignment="1" applyProtection="1">
      <alignment horizontal="center" vertical="center" wrapText="1" readingOrder="2"/>
    </xf>
    <xf numFmtId="0" fontId="17" fillId="12" borderId="16" xfId="0" applyFont="1" applyFill="1" applyBorder="1" applyAlignment="1" applyProtection="1">
      <alignment horizontal="center" vertical="center" wrapText="1"/>
    </xf>
    <xf numFmtId="165" fontId="40" fillId="0" borderId="0" xfId="0" applyNumberFormat="1" applyFont="1" applyFill="1" applyBorder="1" applyAlignment="1" applyProtection="1">
      <alignment horizontal="left" vertical="center"/>
      <protection locked="0"/>
    </xf>
    <xf numFmtId="0" fontId="42" fillId="0" borderId="0" xfId="6" applyAlignment="1">
      <alignment horizontal="justify" vertical="center"/>
    </xf>
    <xf numFmtId="0" fontId="41" fillId="0" borderId="0" xfId="0" applyFont="1" applyAlignment="1">
      <alignment horizontal="justify" vertical="center"/>
    </xf>
    <xf numFmtId="0" fontId="45" fillId="0" borderId="0" xfId="0" applyFont="1" applyFill="1" applyBorder="1" applyAlignment="1" applyProtection="1">
      <alignment horizontal="center" vertical="center"/>
      <protection locked="0"/>
    </xf>
    <xf numFmtId="165" fontId="45" fillId="0" borderId="0" xfId="0" applyNumberFormat="1" applyFont="1" applyFill="1" applyBorder="1" applyAlignment="1" applyProtection="1">
      <alignment horizontal="left" vertical="center"/>
      <protection locked="0"/>
    </xf>
    <xf numFmtId="0" fontId="45" fillId="0" borderId="0"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left" vertical="center"/>
      <protection locked="0"/>
    </xf>
    <xf numFmtId="14" fontId="46" fillId="0" borderId="0" xfId="0" applyNumberFormat="1" applyFont="1" applyFill="1" applyBorder="1" applyAlignment="1" applyProtection="1">
      <alignment horizontal="left" vertical="center"/>
      <protection locked="0"/>
    </xf>
    <xf numFmtId="165" fontId="47" fillId="0" borderId="0" xfId="0" applyNumberFormat="1" applyFont="1" applyFill="1" applyBorder="1" applyAlignment="1" applyProtection="1">
      <alignment horizontal="left" vertical="center"/>
      <protection locked="0"/>
    </xf>
    <xf numFmtId="0" fontId="47" fillId="0" borderId="0" xfId="0" applyNumberFormat="1"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protection locked="0"/>
    </xf>
    <xf numFmtId="0" fontId="28" fillId="0" borderId="25"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12" borderId="20" xfId="0" applyNumberFormat="1" applyFont="1" applyFill="1" applyBorder="1" applyAlignment="1" applyProtection="1">
      <alignment horizontal="center" vertical="center" wrapText="1"/>
    </xf>
    <xf numFmtId="0" fontId="32" fillId="0" borderId="15" xfId="1" applyNumberFormat="1" applyFont="1" applyFill="1" applyBorder="1" applyAlignment="1" applyProtection="1">
      <alignment horizontal="center" vertical="center" wrapText="1"/>
      <protection locked="0"/>
    </xf>
    <xf numFmtId="0" fontId="38" fillId="12" borderId="68" xfId="0" applyFont="1" applyFill="1" applyBorder="1" applyAlignment="1" applyProtection="1">
      <alignment horizontal="center" vertical="center" wrapText="1"/>
    </xf>
    <xf numFmtId="0" fontId="38" fillId="12" borderId="69" xfId="0" applyFont="1" applyFill="1" applyBorder="1" applyAlignment="1" applyProtection="1">
      <alignment horizontal="center" vertical="center" wrapText="1"/>
    </xf>
    <xf numFmtId="4" fontId="38" fillId="12" borderId="69" xfId="1" applyNumberFormat="1" applyFont="1" applyFill="1" applyBorder="1" applyAlignment="1" applyProtection="1">
      <alignment horizontal="center" vertical="center" wrapText="1" readingOrder="1"/>
    </xf>
    <xf numFmtId="14" fontId="38" fillId="12" borderId="69" xfId="0" applyNumberFormat="1" applyFont="1" applyFill="1" applyBorder="1" applyAlignment="1" applyProtection="1">
      <alignment horizontal="center" vertical="center" wrapText="1" readingOrder="1"/>
    </xf>
    <xf numFmtId="14" fontId="38" fillId="12" borderId="6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readingOrder="1"/>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2" fillId="10" borderId="0" xfId="0" applyFont="1" applyFill="1" applyAlignment="1" applyProtection="1">
      <alignment horizontal="center" vertical="center" wrapText="1"/>
      <protection locked="0"/>
    </xf>
    <xf numFmtId="0" fontId="32" fillId="10" borderId="0" xfId="0" applyFont="1" applyFill="1" applyAlignment="1" applyProtection="1">
      <alignment horizontal="center" vertical="center"/>
      <protection locked="0"/>
    </xf>
    <xf numFmtId="4" fontId="32" fillId="10" borderId="0" xfId="1" applyNumberFormat="1" applyFont="1" applyFill="1" applyAlignment="1" applyProtection="1">
      <alignment horizontal="center" vertical="center" wrapText="1"/>
      <protection locked="0"/>
    </xf>
    <xf numFmtId="49" fontId="32" fillId="10" borderId="0" xfId="0" applyNumberFormat="1" applyFont="1" applyFill="1" applyAlignment="1" applyProtection="1">
      <alignment horizontal="center" vertical="center" wrapText="1"/>
      <protection locked="0"/>
    </xf>
    <xf numFmtId="165" fontId="32" fillId="10" borderId="0" xfId="0" applyNumberFormat="1" applyFont="1" applyFill="1" applyAlignment="1" applyProtection="1">
      <alignment horizontal="center" vertical="center" wrapText="1"/>
      <protection locked="0"/>
    </xf>
    <xf numFmtId="0" fontId="32" fillId="10" borderId="0" xfId="0" applyNumberFormat="1" applyFont="1" applyFill="1" applyAlignment="1" applyProtection="1">
      <alignment horizontal="center" vertical="center" wrapText="1"/>
      <protection locked="0"/>
    </xf>
    <xf numFmtId="166" fontId="32" fillId="10" borderId="0" xfId="1" applyNumberFormat="1" applyFont="1" applyFill="1" applyAlignment="1" applyProtection="1">
      <alignment horizontal="center" vertical="center" wrapText="1"/>
      <protection locked="0"/>
    </xf>
    <xf numFmtId="0" fontId="16" fillId="10" borderId="0" xfId="0" applyFont="1" applyFill="1" applyBorder="1" applyAlignment="1" applyProtection="1">
      <alignment horizontal="center" vertical="center" wrapText="1"/>
    </xf>
    <xf numFmtId="0" fontId="32" fillId="10" borderId="0" xfId="0" applyFont="1" applyFill="1" applyAlignment="1" applyProtection="1">
      <alignment vertical="center"/>
    </xf>
    <xf numFmtId="0" fontId="32" fillId="10" borderId="0" xfId="0" applyFont="1" applyFill="1" applyAlignment="1" applyProtection="1">
      <alignment horizontal="center" vertical="center" wrapText="1"/>
    </xf>
    <xf numFmtId="0" fontId="31" fillId="11" borderId="28" xfId="0" applyFont="1" applyFill="1" applyBorder="1" applyAlignment="1" applyProtection="1">
      <alignment horizontal="center" vertical="center" wrapText="1" readingOrder="1"/>
    </xf>
    <xf numFmtId="0" fontId="31" fillId="11" borderId="45" xfId="0" applyFont="1" applyFill="1" applyBorder="1" applyAlignment="1" applyProtection="1">
      <alignment horizontal="center" vertical="center" wrapText="1" readingOrder="1"/>
    </xf>
    <xf numFmtId="0" fontId="13" fillId="2" borderId="29"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9"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165" fontId="0" fillId="11" borderId="42" xfId="0" applyNumberFormat="1" applyFont="1" applyFill="1" applyBorder="1" applyAlignment="1" applyProtection="1">
      <alignment horizontal="center" vertical="center" wrapText="1" readingOrder="1"/>
    </xf>
    <xf numFmtId="165" fontId="31" fillId="11" borderId="5" xfId="0" applyNumberFormat="1" applyFont="1" applyFill="1" applyBorder="1" applyAlignment="1" applyProtection="1">
      <alignment horizontal="center" vertical="center" wrapText="1" readingOrder="1"/>
    </xf>
    <xf numFmtId="165" fontId="31" fillId="11" borderId="26" xfId="0" applyNumberFormat="1" applyFont="1" applyFill="1" applyBorder="1" applyAlignment="1" applyProtection="1">
      <alignment horizontal="center" vertical="center" wrapText="1" readingOrder="1"/>
    </xf>
    <xf numFmtId="165" fontId="31" fillId="11" borderId="42" xfId="0" applyNumberFormat="1" applyFont="1" applyFill="1" applyBorder="1" applyAlignment="1" applyProtection="1">
      <alignment horizontal="center" vertical="center" wrapText="1" readingOrder="1"/>
    </xf>
    <xf numFmtId="0" fontId="31" fillId="11" borderId="27"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0" fontId="31" fillId="11" borderId="27" xfId="0" applyFont="1" applyFill="1" applyBorder="1" applyAlignment="1" applyProtection="1">
      <alignment horizontal="center" vertical="center" wrapText="1" readingOrder="2"/>
    </xf>
    <xf numFmtId="0" fontId="31" fillId="11" borderId="46" xfId="0" applyFont="1" applyFill="1" applyBorder="1" applyAlignment="1" applyProtection="1">
      <alignment horizontal="center" vertical="center" wrapText="1" readingOrder="2"/>
    </xf>
    <xf numFmtId="0" fontId="13" fillId="0" borderId="47"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1" fillId="11" borderId="47" xfId="0" applyFont="1" applyFill="1" applyBorder="1" applyAlignment="1" applyProtection="1">
      <alignment horizontal="center" vertical="center" wrapText="1"/>
    </xf>
    <xf numFmtId="0" fontId="31" fillId="11" borderId="1" xfId="0" applyFont="1" applyFill="1" applyBorder="1" applyAlignment="1" applyProtection="1">
      <alignment horizontal="center" vertical="center" wrapText="1"/>
    </xf>
    <xf numFmtId="0" fontId="34" fillId="11" borderId="57" xfId="0" applyFont="1" applyFill="1" applyBorder="1" applyAlignment="1" applyProtection="1">
      <alignment horizontal="center" vertical="center" wrapText="1"/>
    </xf>
    <xf numFmtId="0" fontId="34" fillId="11" borderId="58" xfId="0" applyFont="1" applyFill="1" applyBorder="1" applyAlignment="1" applyProtection="1">
      <alignment horizontal="center" vertical="center" wrapText="1"/>
    </xf>
    <xf numFmtId="0" fontId="34" fillId="11" borderId="59" xfId="0" applyFont="1" applyFill="1" applyBorder="1" applyAlignment="1" applyProtection="1">
      <alignment horizontal="center" vertical="center" wrapText="1"/>
    </xf>
    <xf numFmtId="0" fontId="34" fillId="11" borderId="60" xfId="0" applyFont="1" applyFill="1" applyBorder="1" applyAlignment="1" applyProtection="1">
      <alignment horizontal="center" vertical="center" wrapText="1"/>
    </xf>
    <xf numFmtId="0" fontId="31" fillId="11" borderId="27" xfId="0" applyFont="1" applyFill="1" applyBorder="1" applyAlignment="1" applyProtection="1">
      <alignment horizontal="center" vertical="center" wrapText="1"/>
    </xf>
    <xf numFmtId="0" fontId="31" fillId="11" borderId="55" xfId="0" applyFont="1" applyFill="1" applyBorder="1" applyAlignment="1" applyProtection="1">
      <alignment horizontal="center" vertical="center" wrapText="1"/>
    </xf>
    <xf numFmtId="0" fontId="31" fillId="11" borderId="46" xfId="0" applyFont="1" applyFill="1" applyBorder="1" applyAlignment="1" applyProtection="1">
      <alignment horizontal="center" vertical="center" wrapText="1"/>
    </xf>
    <xf numFmtId="0" fontId="31" fillId="11" borderId="28" xfId="0" applyFont="1" applyFill="1" applyBorder="1" applyAlignment="1" applyProtection="1">
      <alignment horizontal="center" vertical="center" wrapText="1"/>
    </xf>
    <xf numFmtId="0" fontId="31" fillId="11" borderId="61" xfId="0"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wrapText="1" readingOrder="1"/>
      <protection locked="0"/>
    </xf>
    <xf numFmtId="0" fontId="31" fillId="0" borderId="5" xfId="0" applyFont="1" applyFill="1" applyBorder="1" applyAlignment="1" applyProtection="1">
      <alignment horizontal="center" vertical="center" wrapText="1" readingOrder="1"/>
      <protection locked="0"/>
    </xf>
    <xf numFmtId="0" fontId="31" fillId="0" borderId="26" xfId="0" applyFont="1" applyFill="1" applyBorder="1" applyAlignment="1" applyProtection="1">
      <alignment horizontal="center" vertical="center" wrapText="1" readingOrder="1"/>
      <protection locked="0"/>
    </xf>
    <xf numFmtId="165" fontId="31" fillId="11" borderId="47" xfId="0" applyNumberFormat="1" applyFont="1" applyFill="1" applyBorder="1" applyAlignment="1" applyProtection="1">
      <alignment horizontal="center" vertical="center" wrapText="1" readingOrder="1"/>
    </xf>
    <xf numFmtId="165" fontId="31" fillId="11" borderId="1" xfId="0" applyNumberFormat="1" applyFont="1" applyFill="1" applyBorder="1" applyAlignment="1" applyProtection="1">
      <alignment horizontal="center" vertical="center" wrapText="1" readingOrder="1"/>
    </xf>
    <xf numFmtId="0" fontId="4" fillId="11" borderId="42"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43" xfId="0" applyFont="1" applyFill="1" applyBorder="1" applyAlignment="1" applyProtection="1">
      <alignment horizontal="center" vertical="center" wrapText="1"/>
    </xf>
    <xf numFmtId="0" fontId="31" fillId="11" borderId="38" xfId="0" applyFont="1" applyFill="1" applyBorder="1" applyAlignment="1" applyProtection="1">
      <alignment horizontal="center" vertical="center" wrapText="1" readingOrder="1"/>
    </xf>
    <xf numFmtId="0" fontId="31" fillId="11" borderId="44" xfId="0" applyFont="1" applyFill="1" applyBorder="1" applyAlignment="1" applyProtection="1">
      <alignment horizontal="center" vertical="center" wrapText="1" readingOrder="1"/>
    </xf>
    <xf numFmtId="0" fontId="12" fillId="0" borderId="62" xfId="0" applyFont="1" applyFill="1" applyBorder="1" applyAlignment="1" applyProtection="1">
      <alignment horizontal="right" vertical="center" wrapText="1"/>
    </xf>
    <xf numFmtId="0" fontId="12" fillId="11" borderId="39" xfId="0" applyFont="1" applyFill="1" applyBorder="1" applyAlignment="1" applyProtection="1">
      <alignment horizontal="center" vertical="center" wrapText="1"/>
    </xf>
    <xf numFmtId="0" fontId="12" fillId="11" borderId="40" xfId="0" applyFont="1" applyFill="1" applyBorder="1" applyAlignment="1" applyProtection="1">
      <alignment horizontal="center" vertical="center" wrapText="1"/>
    </xf>
    <xf numFmtId="0" fontId="12" fillId="11" borderId="41" xfId="0" applyFont="1" applyFill="1" applyBorder="1" applyAlignment="1" applyProtection="1">
      <alignment horizontal="center" vertical="center" wrapText="1"/>
    </xf>
    <xf numFmtId="0" fontId="13" fillId="2" borderId="25"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43" fillId="11" borderId="54" xfId="6" applyFont="1" applyFill="1" applyBorder="1" applyAlignment="1" applyProtection="1">
      <alignment horizontal="center" vertical="center" wrapText="1"/>
    </xf>
    <xf numFmtId="0" fontId="43" fillId="11" borderId="5" xfId="6" applyFont="1" applyFill="1" applyBorder="1" applyAlignment="1" applyProtection="1">
      <alignment horizontal="center" vertical="center" wrapText="1"/>
    </xf>
    <xf numFmtId="0" fontId="43" fillId="11" borderId="26" xfId="6" applyFont="1" applyFill="1" applyBorder="1" applyAlignment="1" applyProtection="1">
      <alignment horizontal="center" vertical="center" wrapText="1"/>
    </xf>
    <xf numFmtId="0" fontId="44" fillId="11" borderId="54" xfId="6" applyFont="1" applyFill="1" applyBorder="1" applyAlignment="1" applyProtection="1">
      <alignment horizontal="center" vertical="center" wrapText="1"/>
    </xf>
    <xf numFmtId="0" fontId="44" fillId="11" borderId="5" xfId="6" applyFont="1" applyFill="1" applyBorder="1" applyAlignment="1" applyProtection="1">
      <alignment horizontal="center" vertical="center" wrapText="1"/>
    </xf>
    <xf numFmtId="0" fontId="44" fillId="11" borderId="26" xfId="6" applyFont="1" applyFill="1" applyBorder="1" applyAlignment="1" applyProtection="1">
      <alignment horizontal="center" vertical="center" wrapText="1"/>
    </xf>
    <xf numFmtId="0" fontId="31" fillId="11" borderId="49" xfId="0" applyFont="1" applyFill="1" applyBorder="1" applyAlignment="1" applyProtection="1">
      <alignment horizontal="center" vertical="center" wrapText="1" readingOrder="2"/>
    </xf>
    <xf numFmtId="0" fontId="31" fillId="11" borderId="50" xfId="0" applyFont="1" applyFill="1" applyBorder="1" applyAlignment="1" applyProtection="1">
      <alignment horizontal="center" vertical="center" wrapText="1" readingOrder="2"/>
    </xf>
    <xf numFmtId="0" fontId="31" fillId="11" borderId="3" xfId="0" applyFont="1" applyFill="1" applyBorder="1" applyAlignment="1" applyProtection="1">
      <alignment horizontal="center" vertical="center" wrapText="1" readingOrder="2"/>
    </xf>
    <xf numFmtId="0" fontId="31" fillId="11" borderId="4" xfId="0" applyFont="1" applyFill="1" applyBorder="1" applyAlignment="1" applyProtection="1">
      <alignment horizontal="center" vertical="center" wrapText="1" readingOrder="2"/>
    </xf>
    <xf numFmtId="0" fontId="13" fillId="11" borderId="1" xfId="0" applyFont="1" applyFill="1" applyBorder="1" applyAlignment="1" applyProtection="1">
      <alignment horizontal="center" vertical="center" wrapText="1"/>
    </xf>
    <xf numFmtId="0" fontId="13" fillId="11" borderId="48" xfId="0" applyFont="1" applyFill="1" applyBorder="1" applyAlignment="1" applyProtection="1">
      <alignment horizontal="center" vertical="center" wrapText="1"/>
    </xf>
    <xf numFmtId="0" fontId="13" fillId="0" borderId="48" xfId="0" applyFont="1" applyBorder="1" applyAlignment="1" applyProtection="1">
      <alignment horizontal="center" vertical="center" wrapText="1"/>
      <protection locked="0"/>
    </xf>
    <xf numFmtId="165" fontId="31" fillId="0" borderId="1" xfId="0" applyNumberFormat="1" applyFont="1" applyFill="1" applyBorder="1" applyAlignment="1" applyProtection="1">
      <alignment horizontal="center" vertical="center" wrapText="1" readingOrder="1"/>
      <protection locked="0"/>
    </xf>
    <xf numFmtId="165" fontId="33" fillId="11" borderId="47"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165" fontId="33" fillId="11" borderId="48" xfId="0" applyNumberFormat="1" applyFont="1" applyFill="1" applyBorder="1" applyAlignment="1" applyProtection="1">
      <alignment horizontal="center" vertical="center" wrapText="1"/>
    </xf>
    <xf numFmtId="0" fontId="31" fillId="11" borderId="47"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8" xfId="0" applyFont="1" applyFill="1" applyBorder="1" applyAlignment="1" applyProtection="1">
      <alignment horizontal="center" vertical="center" wrapText="1" readingOrder="2"/>
    </xf>
    <xf numFmtId="0" fontId="31" fillId="11" borderId="47"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8" xfId="0" applyFont="1" applyFill="1" applyBorder="1" applyAlignment="1" applyProtection="1">
      <alignment horizontal="center" vertical="center" wrapText="1" readingOrder="1"/>
    </xf>
    <xf numFmtId="0" fontId="0" fillId="12" borderId="71" xfId="0" applyFont="1" applyFill="1" applyBorder="1" applyAlignment="1" applyProtection="1">
      <alignment horizontal="center" vertical="center" wrapText="1"/>
      <protection locked="0"/>
    </xf>
    <xf numFmtId="0" fontId="32" fillId="12" borderId="72" xfId="0" applyFont="1" applyFill="1" applyBorder="1" applyAlignment="1" applyProtection="1">
      <alignment horizontal="center" vertical="center" wrapText="1"/>
      <protection locked="0"/>
    </xf>
    <xf numFmtId="0" fontId="32" fillId="12" borderId="73" xfId="0" applyFont="1" applyFill="1" applyBorder="1" applyAlignment="1" applyProtection="1">
      <alignment horizontal="center" vertical="center" wrapText="1"/>
      <protection locked="0"/>
    </xf>
    <xf numFmtId="0" fontId="0" fillId="12" borderId="66"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2" fillId="12" borderId="70" xfId="0" applyFont="1" applyFill="1" applyBorder="1" applyAlignment="1" applyProtection="1">
      <alignment horizontal="center" vertical="center" wrapText="1"/>
      <protection locked="0"/>
    </xf>
    <xf numFmtId="0" fontId="38" fillId="12" borderId="63" xfId="0" applyFont="1" applyFill="1" applyBorder="1" applyAlignment="1" applyProtection="1">
      <alignment horizontal="left" vertical="center" wrapText="1"/>
    </xf>
    <xf numFmtId="0" fontId="38" fillId="12" borderId="64" xfId="0" applyFont="1" applyFill="1" applyBorder="1" applyAlignment="1" applyProtection="1">
      <alignment horizontal="left" vertical="center" wrapText="1"/>
    </xf>
    <xf numFmtId="0" fontId="38" fillId="12" borderId="65" xfId="0" applyFont="1" applyFill="1" applyBorder="1" applyAlignment="1" applyProtection="1">
      <alignment horizontal="left" vertical="center" wrapText="1"/>
    </xf>
    <xf numFmtId="0" fontId="38" fillId="12" borderId="54" xfId="0" applyFont="1" applyFill="1" applyBorder="1" applyAlignment="1" applyProtection="1">
      <alignment horizontal="left" vertical="center" wrapText="1"/>
    </xf>
    <xf numFmtId="0" fontId="38" fillId="12" borderId="5" xfId="0" applyFont="1" applyFill="1" applyBorder="1" applyAlignment="1" applyProtection="1">
      <alignment horizontal="left" vertical="center" wrapText="1"/>
    </xf>
    <xf numFmtId="0" fontId="38" fillId="12" borderId="26" xfId="0" applyFont="1" applyFill="1" applyBorder="1" applyAlignment="1" applyProtection="1">
      <alignment horizontal="left" vertical="center" wrapText="1"/>
    </xf>
    <xf numFmtId="0" fontId="38" fillId="0" borderId="67" xfId="0" applyFont="1" applyFill="1" applyBorder="1" applyAlignment="1" applyProtection="1">
      <alignment horizontal="center" vertical="center" wrapText="1"/>
    </xf>
    <xf numFmtId="0" fontId="38" fillId="0" borderId="40" xfId="0" applyFont="1" applyFill="1" applyBorder="1" applyAlignment="1" applyProtection="1">
      <alignment horizontal="center" vertical="center" wrapText="1"/>
    </xf>
    <xf numFmtId="0" fontId="38" fillId="0" borderId="41" xfId="0" applyFont="1" applyFill="1" applyBorder="1" applyAlignment="1" applyProtection="1">
      <alignment horizontal="center" vertical="center" wrapText="1"/>
    </xf>
    <xf numFmtId="0" fontId="38" fillId="0" borderId="38"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44"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0" fontId="38" fillId="0" borderId="61" xfId="0" applyFont="1" applyFill="1" applyBorder="1" applyAlignment="1" applyProtection="1">
      <alignment horizontal="center" vertical="center" wrapText="1"/>
    </xf>
    <xf numFmtId="0" fontId="38" fillId="0" borderId="45" xfId="0" applyFont="1" applyFill="1" applyBorder="1" applyAlignment="1" applyProtection="1">
      <alignment horizontal="center" vertical="center" wrapText="1"/>
    </xf>
    <xf numFmtId="0" fontId="38" fillId="12" borderId="63" xfId="0" applyFont="1" applyFill="1" applyBorder="1" applyAlignment="1" applyProtection="1">
      <alignment horizontal="center" vertical="center" wrapText="1"/>
    </xf>
    <xf numFmtId="0" fontId="38" fillId="12" borderId="64" xfId="0" applyFont="1" applyFill="1" applyBorder="1" applyAlignment="1" applyProtection="1">
      <alignment horizontal="center" vertical="center" wrapText="1"/>
    </xf>
    <xf numFmtId="0" fontId="38" fillId="12" borderId="65" xfId="0" applyFont="1" applyFill="1" applyBorder="1" applyAlignment="1" applyProtection="1">
      <alignment horizontal="center" vertical="center" wrapText="1"/>
    </xf>
    <xf numFmtId="0" fontId="38" fillId="12" borderId="42" xfId="0" applyFont="1" applyFill="1" applyBorder="1" applyAlignment="1" applyProtection="1">
      <alignment horizontal="center" vertical="center" wrapText="1"/>
    </xf>
    <xf numFmtId="0" fontId="38" fillId="12" borderId="5" xfId="0" applyFont="1" applyFill="1" applyBorder="1" applyAlignment="1" applyProtection="1">
      <alignment horizontal="center" vertical="center" wrapText="1"/>
    </xf>
    <xf numFmtId="0" fontId="38" fillId="12" borderId="26" xfId="0" applyFont="1" applyFill="1" applyBorder="1" applyAlignment="1" applyProtection="1">
      <alignment horizontal="center" vertical="center" wrapText="1"/>
    </xf>
    <xf numFmtId="0" fontId="38" fillId="12" borderId="66" xfId="0" applyFont="1" applyFill="1" applyBorder="1" applyAlignment="1" applyProtection="1">
      <alignment horizontal="center" vertical="center" wrapText="1"/>
    </xf>
    <xf numFmtId="0" fontId="38" fillId="12" borderId="63" xfId="0" applyFont="1" applyFill="1" applyBorder="1" applyAlignment="1" applyProtection="1">
      <alignment horizontal="left" wrapText="1"/>
    </xf>
    <xf numFmtId="0" fontId="38" fillId="12" borderId="64" xfId="0" applyFont="1" applyFill="1" applyBorder="1" applyAlignment="1" applyProtection="1">
      <alignment horizontal="left" wrapText="1"/>
    </xf>
    <xf numFmtId="0" fontId="38" fillId="12" borderId="65" xfId="0" applyFont="1" applyFill="1" applyBorder="1" applyAlignment="1" applyProtection="1">
      <alignment horizontal="left" wrapText="1"/>
    </xf>
    <xf numFmtId="0" fontId="0" fillId="12" borderId="31" xfId="0" applyFont="1" applyFill="1" applyBorder="1" applyAlignment="1" applyProtection="1">
      <alignment horizontal="center" vertical="center" wrapText="1"/>
      <protection locked="0"/>
    </xf>
    <xf numFmtId="0" fontId="6" fillId="12" borderId="32" xfId="0" applyFont="1" applyFill="1" applyBorder="1" applyAlignment="1" applyProtection="1">
      <alignment horizontal="center" vertical="center" wrapText="1"/>
      <protection locked="0"/>
    </xf>
    <xf numFmtId="0" fontId="6" fillId="12" borderId="20" xfId="0" applyFont="1" applyFill="1" applyBorder="1" applyAlignment="1" applyProtection="1">
      <alignment horizontal="center" vertical="center" wrapText="1"/>
      <protection locked="0"/>
    </xf>
    <xf numFmtId="0" fontId="28" fillId="12" borderId="16"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readingOrder="1"/>
    </xf>
    <xf numFmtId="0" fontId="28" fillId="0" borderId="24" xfId="0" applyFont="1" applyBorder="1" applyAlignment="1" applyProtection="1">
      <alignment horizontal="center" vertical="center" wrapText="1" readingOrder="1"/>
    </xf>
    <xf numFmtId="0" fontId="28" fillId="0" borderId="13" xfId="0" applyFont="1" applyBorder="1" applyAlignment="1" applyProtection="1">
      <alignment horizontal="center" vertical="center" wrapText="1" readingOrder="1"/>
    </xf>
    <xf numFmtId="0" fontId="28" fillId="0" borderId="18" xfId="0" applyFont="1" applyBorder="1" applyAlignment="1" applyProtection="1">
      <alignment horizontal="center" vertical="center" wrapText="1" readingOrder="1"/>
    </xf>
    <xf numFmtId="0" fontId="28" fillId="12" borderId="31" xfId="0" applyFont="1" applyFill="1" applyBorder="1" applyAlignment="1" applyProtection="1">
      <alignment horizontal="center" vertical="center" wrapText="1"/>
    </xf>
    <xf numFmtId="0" fontId="28" fillId="12" borderId="32" xfId="0" applyFont="1" applyFill="1" applyBorder="1" applyAlignment="1" applyProtection="1">
      <alignment horizontal="center" vertical="center" wrapText="1"/>
    </xf>
    <xf numFmtId="0" fontId="28" fillId="12" borderId="20" xfId="0" applyFont="1" applyFill="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12" borderId="31" xfId="0" applyFont="1" applyFill="1" applyBorder="1" applyAlignment="1" applyProtection="1">
      <alignment horizontal="right" vertical="center" wrapText="1"/>
    </xf>
    <xf numFmtId="0" fontId="28" fillId="12" borderId="32" xfId="0" applyFont="1" applyFill="1" applyBorder="1" applyAlignment="1" applyProtection="1">
      <alignment horizontal="right" vertical="center" wrapText="1"/>
    </xf>
    <xf numFmtId="0" fontId="28" fillId="12" borderId="20" xfId="0" applyFont="1" applyFill="1" applyBorder="1" applyAlignment="1" applyProtection="1">
      <alignment horizontal="right" vertical="center" wrapText="1"/>
    </xf>
    <xf numFmtId="0" fontId="0" fillId="12" borderId="13" xfId="0" applyFont="1" applyFill="1" applyBorder="1" applyAlignment="1" applyProtection="1">
      <alignment horizontal="center" vertical="center" wrapText="1"/>
      <protection locked="0"/>
    </xf>
    <xf numFmtId="0" fontId="6" fillId="12" borderId="13" xfId="0" applyFont="1" applyFill="1" applyBorder="1" applyAlignment="1" applyProtection="1">
      <alignment horizontal="center" vertical="center" wrapText="1"/>
      <protection locked="0"/>
    </xf>
    <xf numFmtId="0" fontId="9" fillId="0" borderId="13" xfId="0" applyFont="1" applyBorder="1" applyAlignment="1" applyProtection="1">
      <alignment vertical="center" wrapText="1"/>
    </xf>
    <xf numFmtId="0" fontId="8" fillId="5" borderId="6" xfId="0" applyFont="1" applyFill="1" applyBorder="1" applyAlignment="1" applyProtection="1">
      <alignment horizontal="right" vertical="center" wrapText="1"/>
    </xf>
    <xf numFmtId="0" fontId="8" fillId="5" borderId="1" xfId="0" applyFont="1" applyFill="1" applyBorder="1" applyAlignment="1" applyProtection="1">
      <alignment horizontal="right" vertical="center" wrapText="1"/>
    </xf>
    <xf numFmtId="0" fontId="8" fillId="5" borderId="7" xfId="0" applyFont="1" applyFill="1" applyBorder="1" applyAlignment="1" applyProtection="1">
      <alignment horizontal="right" vertical="center" wrapText="1"/>
    </xf>
    <xf numFmtId="0" fontId="8" fillId="5" borderId="12" xfId="0" applyFont="1" applyFill="1" applyBorder="1" applyAlignment="1" applyProtection="1">
      <alignment horizontal="right" vertical="center" wrapText="1"/>
    </xf>
    <xf numFmtId="0" fontId="8" fillId="0" borderId="32"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21" fillId="10" borderId="22" xfId="0" applyFont="1" applyFill="1" applyBorder="1" applyAlignment="1" applyProtection="1">
      <alignment horizontal="right" vertical="center" wrapText="1"/>
    </xf>
    <xf numFmtId="0" fontId="8" fillId="0" borderId="22"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11" fillId="0" borderId="31"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48" fillId="0" borderId="2" xfId="0" applyFont="1" applyBorder="1" applyAlignment="1" applyProtection="1">
      <alignment horizontal="center" vertical="center" wrapText="1"/>
    </xf>
    <xf numFmtId="0" fontId="49" fillId="0" borderId="11" xfId="0" applyFont="1" applyBorder="1" applyAlignment="1" applyProtection="1">
      <alignment horizontal="center" vertical="center" wrapText="1"/>
    </xf>
    <xf numFmtId="0" fontId="48" fillId="0" borderId="1" xfId="0" applyFont="1" applyFill="1" applyBorder="1" applyAlignment="1" applyProtection="1">
      <alignment horizontal="center" vertical="center" wrapText="1"/>
      <protection locked="0"/>
    </xf>
    <xf numFmtId="0" fontId="49" fillId="0" borderId="8" xfId="0" applyFont="1" applyFill="1" applyBorder="1" applyAlignment="1" applyProtection="1">
      <alignment horizontal="center" vertical="center" wrapText="1"/>
      <protection locked="0"/>
    </xf>
    <xf numFmtId="0" fontId="9" fillId="5" borderId="31" xfId="0" applyFont="1" applyFill="1" applyBorder="1" applyAlignment="1" applyProtection="1">
      <alignment horizontal="center" vertical="center" wrapText="1"/>
    </xf>
    <xf numFmtId="0" fontId="9" fillId="5" borderId="32" xfId="0" applyFont="1" applyFill="1" applyBorder="1" applyAlignment="1" applyProtection="1">
      <alignment horizontal="center" vertical="center" wrapText="1"/>
    </xf>
    <xf numFmtId="0" fontId="9" fillId="5" borderId="20" xfId="0" applyFont="1" applyFill="1" applyBorder="1" applyAlignment="1" applyProtection="1">
      <alignment horizontal="center" vertical="center" wrapText="1"/>
    </xf>
    <xf numFmtId="0" fontId="9" fillId="0" borderId="13" xfId="0" applyFont="1" applyFill="1" applyBorder="1" applyAlignment="1" applyProtection="1">
      <alignment horizontal="right" vertical="center" wrapText="1"/>
    </xf>
    <xf numFmtId="0" fontId="8" fillId="0" borderId="13" xfId="0" applyFont="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0" fontId="49" fillId="0" borderId="8" xfId="0" applyFont="1" applyFill="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8" fillId="5" borderId="10" xfId="0" applyFont="1" applyFill="1" applyBorder="1" applyAlignment="1" applyProtection="1">
      <alignment horizontal="right" vertical="center" wrapText="1"/>
    </xf>
    <xf numFmtId="0" fontId="8" fillId="5" borderId="2" xfId="0" applyFont="1" applyFill="1" applyBorder="1" applyAlignment="1" applyProtection="1">
      <alignment horizontal="right" vertical="center" wrapText="1"/>
    </xf>
  </cellXfs>
  <cellStyles count="7">
    <cellStyle name="Comma" xfId="1" builtinId="3"/>
    <cellStyle name="Flashing" xfId="5"/>
    <cellStyle name="Hyperlink" xfId="6" builtinId="8"/>
    <cellStyle name="Normal" xfId="0" builtinId="0"/>
    <cellStyle name="Normal 2 2" xfId="4"/>
    <cellStyle name="Normal 7" xfId="2"/>
    <cellStyle name="Percent" xfId="3" builtinId="5"/>
  </cellStyles>
  <dxfs count="50">
    <dxf>
      <font>
        <color theme="0"/>
      </font>
    </dxf>
    <dxf>
      <font>
        <color theme="0"/>
      </font>
    </dxf>
    <dxf>
      <font>
        <color theme="0"/>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b val="0"/>
        <i val="0"/>
        <strike val="0"/>
        <condense val="0"/>
        <extend val="0"/>
        <outline val="0"/>
        <shadow val="0"/>
        <u val="none"/>
        <vertAlign val="baseline"/>
        <sz val="10"/>
        <color auto="1"/>
        <name val="Franklin Gothic Book"/>
        <scheme val="none"/>
      </font>
      <numFmt numFmtId="0" formatCode="General"/>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0" formatCode="General"/>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relativeIndent="0" justifyLastLine="0" shrinkToFit="0" readingOrder="0"/>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276225</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16" totalsRowShown="0" headerRowDxfId="49" dataDxfId="48">
  <autoFilter ref="B4:G116"/>
  <tableColumns count="6">
    <tableColumn id="1" name="Type Of Material (Woven or Knit)" dataDxfId="47"/>
    <tableColumn id="2" name="Export Date" dataDxfId="46"/>
    <tableColumn id="3" name="Gender" dataDxfId="45"/>
    <tableColumn id="4" name="Export Products Types" dataDxfId="44"/>
    <tableColumn id="5" name="Fabric Types" dataDxfId="43"/>
    <tableColumn id="6" name="Currency" dataDxfId="42"/>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57" totalsRowShown="0" headerRowDxfId="41" dataDxfId="40">
  <autoFilter ref="L4:L57"/>
  <tableColumns count="1">
    <tableColumn id="1" name="Qualified Date" dataDxfId="39"/>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T644" totalsRowShown="0" headerRowDxfId="38" dataDxfId="37">
  <autoFilter ref="R4:T644"/>
  <tableColumns count="3">
    <tableColumn id="1" name="QIZ Ref" dataDxfId="36"/>
    <tableColumn id="2" name="Qualified Date" dataDxfId="35"/>
    <tableColumn id="3" name="Column1" dataDxfId="34"/>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33" dataDxfId="31" headerRowBorderDxfId="32">
  <tableColumns count="2">
    <tableColumn id="1" name="Import Date" dataDxfId="30"/>
    <tableColumn id="2" name="Import Products Types" dataDxfId="29"/>
  </tableColumns>
  <tableStyleInfo name="TableStyleMedium9" showFirstColumn="0" showLastColumn="0" showRowStripes="1" showColumnStripes="0"/>
</table>
</file>

<file path=xl/tables/table5.xml><?xml version="1.0" encoding="utf-8"?>
<table xmlns="http://schemas.openxmlformats.org/spreadsheetml/2006/main" id="38" name="Table38" displayName="Table38" ref="V4:Y644" totalsRowShown="0" headerRowDxfId="28" dataDxfId="27">
  <autoFilter ref="V4:Y644"/>
  <tableColumns count="4">
    <tableColumn id="1" name="QIZ Ref" dataDxfId="26"/>
    <tableColumn id="2" name="Company Name" dataDxfId="25"/>
    <tableColumn id="6" name="Location" dataDxfId="24"/>
    <tableColumn id="3" name="Column1" dataDxfId="23"/>
  </tableColumns>
  <tableStyleInfo name="TableStyleMedium9" showFirstColumn="0" showLastColumn="0" showRowStripes="1" showColumnStripes="0"/>
</table>
</file>

<file path=xl/tables/table6.xml><?xml version="1.0" encoding="utf-8"?>
<table xmlns="http://schemas.openxmlformats.org/spreadsheetml/2006/main" id="4" name="Table4" displayName="Table4" ref="Z4:Z6" totalsRowShown="0" headerRowDxfId="22" dataDxfId="21">
  <autoFilter ref="Z4:Z6"/>
  <tableColumns count="1">
    <tableColumn id="1" name="Import Type" dataDxfId="20"/>
  </tableColumns>
  <tableStyleInfo name="TableStyleMedium9" showFirstColumn="0" showLastColumn="0" showRowStripes="1" showColumnStripes="0"/>
</table>
</file>

<file path=xl/tables/table7.xml><?xml version="1.0" encoding="utf-8"?>
<table xmlns="http://schemas.openxmlformats.org/spreadsheetml/2006/main" id="5" name="Table5" displayName="Table5" ref="AB4:AB6" totalsRowShown="0" headerRowDxfId="19" dataDxfId="18">
  <autoFilter ref="AB4:AB6"/>
  <tableColumns count="1">
    <tableColumn id="1" name="Group Status" dataDxfId="1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B1060"/>
  <sheetViews>
    <sheetView showGridLines="0" view="pageBreakPreview" topLeftCell="A103" zoomScaleSheetLayoutView="100" workbookViewId="0">
      <selection activeCell="C5" sqref="C5:C112"/>
    </sheetView>
  </sheetViews>
  <sheetFormatPr defaultColWidth="9.85546875" defaultRowHeight="13.5" x14ac:dyDescent="0.2"/>
  <cols>
    <col min="1" max="2" width="9.85546875" style="23"/>
    <col min="3" max="3" width="14.140625" style="23" bestFit="1" customWidth="1"/>
    <col min="4" max="4" width="9.85546875" style="23"/>
    <col min="5" max="5" width="24" style="23" bestFit="1" customWidth="1"/>
    <col min="6" max="6" width="19" style="23" bestFit="1" customWidth="1"/>
    <col min="7" max="9" width="9.85546875" style="23"/>
    <col min="10" max="10" width="12.5703125" style="23" bestFit="1" customWidth="1"/>
    <col min="11" max="11" width="9.85546875" style="23"/>
    <col min="12" max="12" width="16.7109375" style="23" bestFit="1" customWidth="1"/>
    <col min="13" max="13" width="9.85546875" style="23"/>
    <col min="14" max="14" width="12.42578125" style="23" bestFit="1" customWidth="1"/>
    <col min="15" max="15" width="19.7109375" style="23" customWidth="1"/>
    <col min="16" max="16" width="9.85546875" style="23"/>
    <col min="18" max="18" width="9.85546875" style="24"/>
    <col min="19" max="19" width="16.7109375" style="23" bestFit="1" customWidth="1"/>
    <col min="20" max="21" width="9.85546875" style="23"/>
    <col min="22" max="22" width="9.85546875" style="24"/>
    <col min="23" max="23" width="9.85546875" style="23"/>
    <col min="24" max="24" width="18.5703125" style="25" customWidth="1"/>
    <col min="25" max="25" width="9.85546875" style="23"/>
    <col min="26" max="26" width="13.7109375" style="23" customWidth="1"/>
    <col min="27" max="27" width="9.85546875" style="23"/>
    <col min="28" max="28" width="14.85546875" style="23" customWidth="1"/>
    <col min="29" max="16384" width="9.85546875" style="23"/>
  </cols>
  <sheetData>
    <row r="1" spans="2:28" x14ac:dyDescent="0.2">
      <c r="Q1" s="23"/>
    </row>
    <row r="2" spans="2:28" x14ac:dyDescent="0.2">
      <c r="B2" s="26" t="s">
        <v>262</v>
      </c>
      <c r="C2" s="26"/>
      <c r="D2" s="26"/>
      <c r="E2" s="26"/>
      <c r="F2" s="26"/>
      <c r="G2" s="26"/>
      <c r="H2" s="26"/>
      <c r="I2" s="26"/>
      <c r="J2" s="26"/>
      <c r="N2" s="27" t="s">
        <v>268</v>
      </c>
      <c r="O2" s="27"/>
      <c r="P2" s="27"/>
      <c r="Q2" s="23"/>
    </row>
    <row r="3" spans="2:28" x14ac:dyDescent="0.2">
      <c r="Q3" s="23"/>
    </row>
    <row r="4" spans="2:28" ht="14.25" thickBot="1" x14ac:dyDescent="0.25">
      <c r="B4" s="23" t="s">
        <v>270</v>
      </c>
      <c r="C4" s="23" t="s">
        <v>259</v>
      </c>
      <c r="D4" s="23" t="s">
        <v>260</v>
      </c>
      <c r="E4" s="23" t="s">
        <v>267</v>
      </c>
      <c r="F4" s="23" t="s">
        <v>261</v>
      </c>
      <c r="G4" s="23" t="s">
        <v>454</v>
      </c>
      <c r="I4" s="107" t="s">
        <v>269</v>
      </c>
      <c r="J4" s="107" t="s">
        <v>264</v>
      </c>
      <c r="L4" s="23" t="s">
        <v>263</v>
      </c>
      <c r="N4" s="28" t="s">
        <v>265</v>
      </c>
      <c r="O4" s="28" t="s">
        <v>266</v>
      </c>
      <c r="P4" s="28"/>
      <c r="Q4" s="23"/>
      <c r="R4" s="24" t="s">
        <v>269</v>
      </c>
      <c r="S4" s="23" t="s">
        <v>263</v>
      </c>
      <c r="T4" s="23" t="s">
        <v>708</v>
      </c>
      <c r="V4" s="24" t="s">
        <v>269</v>
      </c>
      <c r="W4" s="23" t="s">
        <v>271</v>
      </c>
      <c r="X4" s="23" t="s">
        <v>109</v>
      </c>
      <c r="Y4" s="163" t="s">
        <v>708</v>
      </c>
      <c r="Z4" s="23" t="s">
        <v>761</v>
      </c>
      <c r="AB4" s="23" t="s">
        <v>779</v>
      </c>
    </row>
    <row r="5" spans="2:28" ht="14.25" thickTop="1" x14ac:dyDescent="0.2">
      <c r="B5" s="23" t="s">
        <v>505</v>
      </c>
      <c r="C5" s="29">
        <v>43174</v>
      </c>
      <c r="D5" s="30" t="s">
        <v>501</v>
      </c>
      <c r="E5" s="108" t="s">
        <v>813</v>
      </c>
      <c r="F5" s="23" t="s">
        <v>507</v>
      </c>
      <c r="G5" s="23" t="s">
        <v>87</v>
      </c>
      <c r="I5" s="109">
        <v>3</v>
      </c>
      <c r="J5" s="109" t="s">
        <v>712</v>
      </c>
      <c r="L5" s="29">
        <v>38405</v>
      </c>
      <c r="N5" s="29">
        <v>42826</v>
      </c>
      <c r="O5" s="118" t="s">
        <v>813</v>
      </c>
      <c r="Q5" s="23"/>
      <c r="R5" s="24">
        <v>3</v>
      </c>
      <c r="S5" s="29">
        <v>38405</v>
      </c>
      <c r="T5" s="23" t="s">
        <v>719</v>
      </c>
      <c r="V5" s="31">
        <v>3</v>
      </c>
      <c r="W5" s="23" t="s">
        <v>272</v>
      </c>
      <c r="X5" s="23" t="s">
        <v>90</v>
      </c>
      <c r="Y5" s="163"/>
      <c r="Z5" s="23" t="s">
        <v>762</v>
      </c>
      <c r="AB5" s="23" t="s">
        <v>783</v>
      </c>
    </row>
    <row r="6" spans="2:28" x14ac:dyDescent="0.2">
      <c r="B6" s="23" t="s">
        <v>506</v>
      </c>
      <c r="C6" s="29">
        <v>43175</v>
      </c>
      <c r="D6" s="30" t="s">
        <v>502</v>
      </c>
      <c r="E6" s="108" t="s">
        <v>523</v>
      </c>
      <c r="F6" s="23" t="s">
        <v>508</v>
      </c>
      <c r="G6" s="23" t="s">
        <v>86</v>
      </c>
      <c r="I6" s="109">
        <v>5</v>
      </c>
      <c r="J6" s="109" t="s">
        <v>712</v>
      </c>
      <c r="L6" s="29">
        <v>38509</v>
      </c>
      <c r="N6" s="29">
        <v>42827</v>
      </c>
      <c r="O6" s="116" t="s">
        <v>824</v>
      </c>
      <c r="Q6" s="23"/>
      <c r="R6" s="24">
        <v>5</v>
      </c>
      <c r="S6" s="29">
        <v>38405</v>
      </c>
      <c r="T6" s="23" t="s">
        <v>720</v>
      </c>
      <c r="V6" s="31">
        <v>5</v>
      </c>
      <c r="W6" s="23" t="s">
        <v>273</v>
      </c>
      <c r="X6" s="23" t="s">
        <v>91</v>
      </c>
      <c r="Y6" s="163"/>
      <c r="Z6" s="23" t="s">
        <v>763</v>
      </c>
      <c r="AB6" s="23" t="s">
        <v>784</v>
      </c>
    </row>
    <row r="7" spans="2:28" x14ac:dyDescent="0.2">
      <c r="C7" s="29">
        <v>43176</v>
      </c>
      <c r="D7" s="30" t="s">
        <v>503</v>
      </c>
      <c r="E7" s="108" t="s">
        <v>842</v>
      </c>
      <c r="F7" s="23" t="s">
        <v>509</v>
      </c>
      <c r="G7" s="23" t="s">
        <v>85</v>
      </c>
      <c r="I7" s="109">
        <v>8</v>
      </c>
      <c r="J7" s="109" t="s">
        <v>712</v>
      </c>
      <c r="L7" s="29">
        <v>38578</v>
      </c>
      <c r="N7" s="29">
        <v>42828</v>
      </c>
      <c r="O7" s="23" t="s">
        <v>827</v>
      </c>
      <c r="Q7" s="23"/>
      <c r="R7" s="24">
        <v>8</v>
      </c>
      <c r="S7" s="29">
        <v>38405</v>
      </c>
      <c r="T7" s="23" t="s">
        <v>720</v>
      </c>
      <c r="V7" s="31">
        <v>8</v>
      </c>
      <c r="W7" s="23" t="s">
        <v>274</v>
      </c>
      <c r="X7" s="23" t="s">
        <v>90</v>
      </c>
      <c r="Y7" s="163"/>
    </row>
    <row r="8" spans="2:28" x14ac:dyDescent="0.2">
      <c r="C8" s="29">
        <v>43177</v>
      </c>
      <c r="D8" s="30" t="s">
        <v>504</v>
      </c>
      <c r="E8" s="108" t="s">
        <v>832</v>
      </c>
      <c r="F8" s="23" t="s">
        <v>510</v>
      </c>
      <c r="I8" s="109">
        <v>9</v>
      </c>
      <c r="J8" s="109" t="s">
        <v>712</v>
      </c>
      <c r="L8" s="29">
        <v>38679</v>
      </c>
      <c r="N8" s="29">
        <v>42829</v>
      </c>
      <c r="O8" s="118" t="s">
        <v>818</v>
      </c>
      <c r="Q8" s="23"/>
      <c r="R8" s="24">
        <v>9</v>
      </c>
      <c r="S8" s="29">
        <v>38405</v>
      </c>
      <c r="T8" s="23" t="s">
        <v>719</v>
      </c>
      <c r="V8" s="31">
        <v>9</v>
      </c>
      <c r="W8" s="23" t="s">
        <v>2</v>
      </c>
      <c r="X8" s="23" t="s">
        <v>91</v>
      </c>
      <c r="Y8" s="163"/>
    </row>
    <row r="9" spans="2:28" x14ac:dyDescent="0.2">
      <c r="C9" s="29">
        <v>43178</v>
      </c>
      <c r="D9" s="30"/>
      <c r="E9" s="110" t="s">
        <v>860</v>
      </c>
      <c r="I9" s="109">
        <v>10</v>
      </c>
      <c r="J9" s="109" t="s">
        <v>712</v>
      </c>
      <c r="L9" s="29">
        <v>38732</v>
      </c>
      <c r="N9" s="29">
        <v>42830</v>
      </c>
      <c r="O9" s="104" t="s">
        <v>803</v>
      </c>
      <c r="Q9" s="23"/>
      <c r="R9" s="24">
        <v>10</v>
      </c>
      <c r="S9" s="29">
        <v>38405</v>
      </c>
      <c r="T9" s="23" t="s">
        <v>719</v>
      </c>
      <c r="V9" s="31">
        <v>10</v>
      </c>
      <c r="W9" s="23" t="s">
        <v>3</v>
      </c>
      <c r="X9" s="23" t="s">
        <v>90</v>
      </c>
      <c r="Y9" s="163"/>
    </row>
    <row r="10" spans="2:28" x14ac:dyDescent="0.2">
      <c r="C10" s="29">
        <v>43179</v>
      </c>
      <c r="D10" s="30"/>
      <c r="E10" s="108" t="s">
        <v>524</v>
      </c>
      <c r="I10" s="109">
        <v>11</v>
      </c>
      <c r="J10" s="109" t="s">
        <v>712</v>
      </c>
      <c r="L10" s="29">
        <v>38753</v>
      </c>
      <c r="N10" s="29">
        <v>42831</v>
      </c>
      <c r="O10" s="104" t="s">
        <v>801</v>
      </c>
      <c r="Q10" s="23"/>
      <c r="R10" s="24">
        <v>11</v>
      </c>
      <c r="S10" s="29">
        <v>38405</v>
      </c>
      <c r="T10" s="23" t="s">
        <v>719</v>
      </c>
      <c r="V10" s="31">
        <v>11</v>
      </c>
      <c r="W10" s="23" t="s">
        <v>4</v>
      </c>
      <c r="X10" s="106" t="s">
        <v>103</v>
      </c>
      <c r="Y10" s="163"/>
    </row>
    <row r="11" spans="2:28" x14ac:dyDescent="0.2">
      <c r="C11" s="29">
        <v>43180</v>
      </c>
      <c r="D11" s="30"/>
      <c r="E11" s="108" t="s">
        <v>837</v>
      </c>
      <c r="I11" s="109">
        <v>12</v>
      </c>
      <c r="J11" s="109" t="s">
        <v>712</v>
      </c>
      <c r="L11" s="29">
        <v>38786</v>
      </c>
      <c r="N11" s="29">
        <v>42832</v>
      </c>
      <c r="O11" s="105" t="s">
        <v>822</v>
      </c>
      <c r="Q11" s="23"/>
      <c r="R11" s="24">
        <v>12</v>
      </c>
      <c r="S11" s="29">
        <v>38405</v>
      </c>
      <c r="T11" s="23" t="s">
        <v>720</v>
      </c>
      <c r="V11" s="31">
        <v>12</v>
      </c>
      <c r="W11" s="23" t="s">
        <v>5</v>
      </c>
      <c r="X11" s="23" t="s">
        <v>91</v>
      </c>
      <c r="Y11" s="163"/>
    </row>
    <row r="12" spans="2:28" x14ac:dyDescent="0.2">
      <c r="C12" s="29">
        <v>43181</v>
      </c>
      <c r="D12" s="30"/>
      <c r="E12" s="108" t="s">
        <v>525</v>
      </c>
      <c r="I12" s="109">
        <v>15</v>
      </c>
      <c r="J12" s="109" t="s">
        <v>712</v>
      </c>
      <c r="L12" s="29">
        <v>38855</v>
      </c>
      <c r="N12" s="29">
        <v>42833</v>
      </c>
      <c r="O12" s="105" t="s">
        <v>534</v>
      </c>
      <c r="Q12" s="23"/>
      <c r="R12" s="24">
        <v>15</v>
      </c>
      <c r="S12" s="29">
        <v>38405</v>
      </c>
      <c r="T12" s="23" t="s">
        <v>719</v>
      </c>
      <c r="V12" s="31">
        <v>15</v>
      </c>
      <c r="W12" s="23" t="s">
        <v>6</v>
      </c>
      <c r="X12" s="23" t="s">
        <v>92</v>
      </c>
      <c r="Y12" s="163"/>
    </row>
    <row r="13" spans="2:28" x14ac:dyDescent="0.2">
      <c r="C13" s="29">
        <v>43182</v>
      </c>
      <c r="D13" s="30"/>
      <c r="E13" s="108" t="s">
        <v>526</v>
      </c>
      <c r="I13" s="109">
        <v>17</v>
      </c>
      <c r="J13" s="109" t="s">
        <v>712</v>
      </c>
      <c r="L13" s="29">
        <v>38959</v>
      </c>
      <c r="N13" s="29">
        <v>42834</v>
      </c>
      <c r="O13" s="104" t="s">
        <v>825</v>
      </c>
      <c r="Q13" s="23"/>
      <c r="R13" s="24">
        <v>17</v>
      </c>
      <c r="S13" s="29">
        <v>38405</v>
      </c>
      <c r="T13" s="23" t="s">
        <v>719</v>
      </c>
      <c r="V13" s="31">
        <v>17</v>
      </c>
      <c r="W13" s="23" t="s">
        <v>7</v>
      </c>
      <c r="X13" s="23" t="s">
        <v>92</v>
      </c>
      <c r="Y13" s="163"/>
    </row>
    <row r="14" spans="2:28" x14ac:dyDescent="0.2">
      <c r="C14" s="29">
        <v>43183</v>
      </c>
      <c r="D14" s="30"/>
      <c r="E14" s="110" t="s">
        <v>527</v>
      </c>
      <c r="I14" s="109">
        <v>18</v>
      </c>
      <c r="J14" s="109" t="s">
        <v>712</v>
      </c>
      <c r="L14" s="29">
        <v>38977</v>
      </c>
      <c r="N14" s="29">
        <v>42835</v>
      </c>
      <c r="O14" s="105" t="s">
        <v>811</v>
      </c>
      <c r="Q14" s="23"/>
      <c r="R14" s="24">
        <v>18</v>
      </c>
      <c r="S14" s="29">
        <v>38405</v>
      </c>
      <c r="T14" s="23" t="s">
        <v>719</v>
      </c>
      <c r="V14" s="31">
        <v>18</v>
      </c>
      <c r="W14" s="23" t="s">
        <v>8</v>
      </c>
      <c r="X14" s="23" t="s">
        <v>93</v>
      </c>
      <c r="Y14" s="163"/>
    </row>
    <row r="15" spans="2:28" x14ac:dyDescent="0.2">
      <c r="C15" s="29">
        <v>43184</v>
      </c>
      <c r="D15" s="30"/>
      <c r="E15" s="108" t="s">
        <v>528</v>
      </c>
      <c r="I15" s="109">
        <v>19</v>
      </c>
      <c r="J15" s="109" t="s">
        <v>712</v>
      </c>
      <c r="L15" s="29">
        <v>39036</v>
      </c>
      <c r="N15" s="29">
        <v>42836</v>
      </c>
      <c r="O15" s="104" t="s">
        <v>799</v>
      </c>
      <c r="Q15" s="23"/>
      <c r="R15" s="24">
        <v>19</v>
      </c>
      <c r="S15" s="29">
        <v>38405</v>
      </c>
      <c r="T15" s="23" t="s">
        <v>720</v>
      </c>
      <c r="V15" s="31">
        <v>19</v>
      </c>
      <c r="W15" s="23" t="s">
        <v>568</v>
      </c>
      <c r="X15" s="23" t="s">
        <v>92</v>
      </c>
      <c r="Y15" s="163"/>
    </row>
    <row r="16" spans="2:28" x14ac:dyDescent="0.2">
      <c r="C16" s="29">
        <v>43185</v>
      </c>
      <c r="D16" s="30"/>
      <c r="E16" s="110" t="s">
        <v>529</v>
      </c>
      <c r="I16" s="109">
        <v>21</v>
      </c>
      <c r="J16" s="109" t="s">
        <v>712</v>
      </c>
      <c r="L16" s="29">
        <v>39062</v>
      </c>
      <c r="N16" s="29">
        <v>42837</v>
      </c>
      <c r="O16" s="104" t="s">
        <v>826</v>
      </c>
      <c r="Q16" s="23"/>
      <c r="R16" s="24">
        <v>21</v>
      </c>
      <c r="S16" s="29">
        <v>38405</v>
      </c>
      <c r="T16" s="23" t="s">
        <v>719</v>
      </c>
      <c r="V16" s="31">
        <v>21</v>
      </c>
      <c r="W16" s="23" t="s">
        <v>9</v>
      </c>
      <c r="X16" s="23" t="s">
        <v>89</v>
      </c>
      <c r="Y16" s="163"/>
    </row>
    <row r="17" spans="3:25" x14ac:dyDescent="0.2">
      <c r="C17" s="29">
        <v>43186</v>
      </c>
      <c r="D17" s="30"/>
      <c r="E17" s="108" t="s">
        <v>530</v>
      </c>
      <c r="I17" s="109">
        <v>22</v>
      </c>
      <c r="J17" s="109" t="s">
        <v>712</v>
      </c>
      <c r="L17" s="29">
        <v>39131</v>
      </c>
      <c r="N17" s="29">
        <v>42838</v>
      </c>
      <c r="O17" s="104" t="s">
        <v>809</v>
      </c>
      <c r="Q17" s="23"/>
      <c r="R17" s="24">
        <v>22</v>
      </c>
      <c r="S17" s="29">
        <v>38405</v>
      </c>
      <c r="T17" s="23" t="s">
        <v>719</v>
      </c>
      <c r="V17" s="31">
        <v>22</v>
      </c>
      <c r="W17" s="23" t="s">
        <v>10</v>
      </c>
      <c r="X17" s="23" t="s">
        <v>91</v>
      </c>
      <c r="Y17" s="163"/>
    </row>
    <row r="18" spans="3:25" x14ac:dyDescent="0.2">
      <c r="C18" s="29">
        <v>43187</v>
      </c>
      <c r="D18" s="30"/>
      <c r="E18" s="110" t="s">
        <v>851</v>
      </c>
      <c r="I18" s="109">
        <v>23</v>
      </c>
      <c r="J18" s="109" t="s">
        <v>712</v>
      </c>
      <c r="L18" s="29">
        <v>39229</v>
      </c>
      <c r="N18" s="29">
        <v>42839</v>
      </c>
      <c r="O18" s="105" t="s">
        <v>802</v>
      </c>
      <c r="Q18" s="23"/>
      <c r="R18" s="24">
        <v>23</v>
      </c>
      <c r="S18" s="29">
        <v>38405</v>
      </c>
      <c r="T18" s="23" t="s">
        <v>720</v>
      </c>
      <c r="V18" s="31">
        <v>23</v>
      </c>
      <c r="W18" s="23" t="s">
        <v>11</v>
      </c>
      <c r="X18" s="23" t="s">
        <v>91</v>
      </c>
      <c r="Y18" s="163"/>
    </row>
    <row r="19" spans="3:25" x14ac:dyDescent="0.2">
      <c r="C19" s="29">
        <v>43188</v>
      </c>
      <c r="D19" s="30"/>
      <c r="E19" s="108" t="s">
        <v>838</v>
      </c>
      <c r="I19" s="109">
        <v>24</v>
      </c>
      <c r="J19" s="109" t="s">
        <v>712</v>
      </c>
      <c r="L19" s="29">
        <v>39254</v>
      </c>
      <c r="N19" s="29">
        <v>42840</v>
      </c>
      <c r="O19" s="105" t="s">
        <v>819</v>
      </c>
      <c r="Q19" s="23"/>
      <c r="R19" s="24">
        <v>24</v>
      </c>
      <c r="S19" s="29">
        <v>38405</v>
      </c>
      <c r="T19" s="23" t="s">
        <v>719</v>
      </c>
      <c r="V19" s="31">
        <v>24</v>
      </c>
      <c r="W19" s="23" t="s">
        <v>12</v>
      </c>
      <c r="X19" s="23" t="s">
        <v>91</v>
      </c>
      <c r="Y19" s="163"/>
    </row>
    <row r="20" spans="3:25" x14ac:dyDescent="0.2">
      <c r="C20" s="29">
        <v>43189</v>
      </c>
      <c r="D20" s="30"/>
      <c r="E20" s="108" t="s">
        <v>839</v>
      </c>
      <c r="I20" s="109">
        <v>25</v>
      </c>
      <c r="J20" s="109" t="s">
        <v>712</v>
      </c>
      <c r="L20" s="29">
        <v>39306</v>
      </c>
      <c r="N20" s="29">
        <v>42841</v>
      </c>
      <c r="O20" s="105" t="s">
        <v>808</v>
      </c>
      <c r="Q20" s="23"/>
      <c r="R20" s="24">
        <v>25</v>
      </c>
      <c r="S20" s="29">
        <v>38405</v>
      </c>
      <c r="T20" s="23" t="s">
        <v>719</v>
      </c>
      <c r="V20" s="31">
        <v>25</v>
      </c>
      <c r="W20" s="23" t="s">
        <v>276</v>
      </c>
      <c r="X20" s="23" t="s">
        <v>94</v>
      </c>
      <c r="Y20" s="163"/>
    </row>
    <row r="21" spans="3:25" x14ac:dyDescent="0.2">
      <c r="C21" s="29">
        <v>43190</v>
      </c>
      <c r="D21" s="30"/>
      <c r="E21" s="108" t="s">
        <v>847</v>
      </c>
      <c r="I21" s="109">
        <v>26</v>
      </c>
      <c r="J21" s="109" t="s">
        <v>712</v>
      </c>
      <c r="L21" s="29">
        <v>39364</v>
      </c>
      <c r="N21" s="29">
        <v>42842</v>
      </c>
      <c r="O21" s="117" t="s">
        <v>829</v>
      </c>
      <c r="Q21" s="23"/>
      <c r="R21" s="24">
        <v>26</v>
      </c>
      <c r="S21" s="29">
        <v>38405</v>
      </c>
      <c r="T21" s="23" t="s">
        <v>720</v>
      </c>
      <c r="V21" s="31">
        <v>26</v>
      </c>
      <c r="W21" s="23" t="s">
        <v>277</v>
      </c>
      <c r="X21" s="23" t="s">
        <v>90</v>
      </c>
      <c r="Y21" s="163"/>
    </row>
    <row r="22" spans="3:25" x14ac:dyDescent="0.2">
      <c r="C22" s="29">
        <v>43191</v>
      </c>
      <c r="D22" s="30"/>
      <c r="E22" s="108" t="s">
        <v>848</v>
      </c>
      <c r="I22" s="109">
        <v>27</v>
      </c>
      <c r="J22" s="109" t="s">
        <v>712</v>
      </c>
      <c r="L22" s="29">
        <v>39404</v>
      </c>
      <c r="N22" s="29">
        <v>42843</v>
      </c>
      <c r="O22" s="105" t="s">
        <v>807</v>
      </c>
      <c r="Q22" s="23"/>
      <c r="R22" s="24">
        <v>27</v>
      </c>
      <c r="S22" s="29">
        <v>38405</v>
      </c>
      <c r="T22" s="23" t="s">
        <v>720</v>
      </c>
      <c r="V22" s="31">
        <v>27</v>
      </c>
      <c r="W22" s="23" t="s">
        <v>278</v>
      </c>
      <c r="X22" s="23" t="s">
        <v>89</v>
      </c>
      <c r="Y22" s="163"/>
    </row>
    <row r="23" spans="3:25" x14ac:dyDescent="0.2">
      <c r="C23" s="29">
        <v>43192</v>
      </c>
      <c r="D23" s="30"/>
      <c r="E23" s="108" t="s">
        <v>531</v>
      </c>
      <c r="I23" s="109">
        <v>30</v>
      </c>
      <c r="J23" s="109" t="s">
        <v>712</v>
      </c>
      <c r="L23" s="29">
        <v>39499</v>
      </c>
      <c r="N23" s="29">
        <v>42844</v>
      </c>
      <c r="O23" s="105" t="s">
        <v>804</v>
      </c>
      <c r="Q23" s="23"/>
      <c r="R23" s="24">
        <v>30</v>
      </c>
      <c r="S23" s="29">
        <v>38405</v>
      </c>
      <c r="T23" s="23" t="s">
        <v>719</v>
      </c>
      <c r="V23" s="31">
        <v>30</v>
      </c>
      <c r="W23" s="23" t="s">
        <v>279</v>
      </c>
      <c r="X23" s="23" t="s">
        <v>94</v>
      </c>
      <c r="Y23" s="163"/>
    </row>
    <row r="24" spans="3:25" x14ac:dyDescent="0.2">
      <c r="C24" s="29">
        <v>43193</v>
      </c>
      <c r="D24" s="30"/>
      <c r="E24" s="108" t="s">
        <v>532</v>
      </c>
      <c r="I24" s="109">
        <v>31</v>
      </c>
      <c r="J24" s="109" t="s">
        <v>712</v>
      </c>
      <c r="L24" s="29">
        <v>39587</v>
      </c>
      <c r="N24" s="29">
        <v>42845</v>
      </c>
      <c r="O24" s="104" t="s">
        <v>810</v>
      </c>
      <c r="Q24" s="23"/>
      <c r="R24" s="24">
        <v>31</v>
      </c>
      <c r="S24" s="29">
        <v>38405</v>
      </c>
      <c r="T24" s="23" t="s">
        <v>720</v>
      </c>
      <c r="V24" s="31">
        <v>31</v>
      </c>
      <c r="W24" s="23" t="s">
        <v>280</v>
      </c>
      <c r="X24" s="23" t="s">
        <v>91</v>
      </c>
      <c r="Y24" s="163"/>
    </row>
    <row r="25" spans="3:25" x14ac:dyDescent="0.2">
      <c r="C25" s="29">
        <v>43194</v>
      </c>
      <c r="D25" s="30"/>
      <c r="E25" s="108" t="s">
        <v>533</v>
      </c>
      <c r="I25" s="109">
        <v>32</v>
      </c>
      <c r="J25" s="109" t="s">
        <v>712</v>
      </c>
      <c r="L25" s="29">
        <v>39604</v>
      </c>
      <c r="N25" s="29">
        <v>42846</v>
      </c>
      <c r="O25" s="104" t="s">
        <v>814</v>
      </c>
      <c r="Q25" s="23"/>
      <c r="R25" s="24">
        <v>32</v>
      </c>
      <c r="S25" s="29">
        <v>38405</v>
      </c>
      <c r="T25" s="23" t="s">
        <v>719</v>
      </c>
      <c r="V25" s="31">
        <v>32</v>
      </c>
      <c r="W25" s="23" t="s">
        <v>281</v>
      </c>
      <c r="X25" s="23" t="s">
        <v>94</v>
      </c>
      <c r="Y25" s="163"/>
    </row>
    <row r="26" spans="3:25" x14ac:dyDescent="0.2">
      <c r="C26" s="29">
        <v>43195</v>
      </c>
      <c r="D26" s="30"/>
      <c r="E26" s="108" t="s">
        <v>840</v>
      </c>
      <c r="I26" s="109">
        <v>33</v>
      </c>
      <c r="J26" s="109" t="s">
        <v>712</v>
      </c>
      <c r="L26" s="29">
        <v>39670</v>
      </c>
      <c r="N26" s="29">
        <v>42847</v>
      </c>
      <c r="O26" s="105" t="s">
        <v>823</v>
      </c>
      <c r="Q26" s="23"/>
      <c r="R26" s="24">
        <v>33</v>
      </c>
      <c r="S26" s="29">
        <v>38405</v>
      </c>
      <c r="T26" s="23" t="s">
        <v>719</v>
      </c>
      <c r="V26" s="31">
        <v>33</v>
      </c>
      <c r="W26" s="23" t="s">
        <v>353</v>
      </c>
      <c r="X26" s="23" t="s">
        <v>89</v>
      </c>
      <c r="Y26" s="163"/>
    </row>
    <row r="27" spans="3:25" x14ac:dyDescent="0.2">
      <c r="C27" s="29">
        <v>43196</v>
      </c>
      <c r="D27" s="30"/>
      <c r="E27" s="108" t="s">
        <v>535</v>
      </c>
      <c r="I27" s="109">
        <v>35</v>
      </c>
      <c r="J27" s="109" t="s">
        <v>712</v>
      </c>
      <c r="L27" s="29">
        <v>39688</v>
      </c>
      <c r="N27" s="29">
        <v>42848</v>
      </c>
      <c r="O27" s="117" t="s">
        <v>828</v>
      </c>
      <c r="Q27" s="23"/>
      <c r="R27" s="24">
        <v>35</v>
      </c>
      <c r="S27" s="29">
        <v>38405</v>
      </c>
      <c r="T27" s="23" t="s">
        <v>720</v>
      </c>
      <c r="V27" s="31">
        <v>35</v>
      </c>
      <c r="W27" s="23" t="s">
        <v>354</v>
      </c>
      <c r="X27" s="23" t="s">
        <v>94</v>
      </c>
      <c r="Y27" s="163"/>
    </row>
    <row r="28" spans="3:25" x14ac:dyDescent="0.2">
      <c r="C28" s="29">
        <v>43197</v>
      </c>
      <c r="D28" s="30"/>
      <c r="E28" s="108" t="s">
        <v>536</v>
      </c>
      <c r="I28" s="109">
        <v>36</v>
      </c>
      <c r="J28" s="109" t="s">
        <v>712</v>
      </c>
      <c r="L28" s="29">
        <v>39775</v>
      </c>
      <c r="N28" s="29">
        <v>42849</v>
      </c>
      <c r="O28" s="105" t="s">
        <v>817</v>
      </c>
      <c r="Q28" s="23"/>
      <c r="R28" s="24">
        <v>36</v>
      </c>
      <c r="S28" s="29">
        <v>38405</v>
      </c>
      <c r="T28" s="23" t="s">
        <v>720</v>
      </c>
      <c r="V28" s="31">
        <v>36</v>
      </c>
      <c r="W28" s="23" t="s">
        <v>355</v>
      </c>
      <c r="X28" s="23" t="s">
        <v>91</v>
      </c>
      <c r="Y28" s="163"/>
    </row>
    <row r="29" spans="3:25" x14ac:dyDescent="0.2">
      <c r="C29" s="29">
        <v>43198</v>
      </c>
      <c r="D29" s="30"/>
      <c r="E29" s="108" t="s">
        <v>537</v>
      </c>
      <c r="I29" s="109">
        <v>37</v>
      </c>
      <c r="J29" s="109" t="s">
        <v>712</v>
      </c>
      <c r="L29" s="29">
        <v>39863</v>
      </c>
      <c r="N29" s="29">
        <v>42850</v>
      </c>
      <c r="O29" s="105" t="s">
        <v>816</v>
      </c>
      <c r="Q29" s="23"/>
      <c r="R29" s="24">
        <v>37</v>
      </c>
      <c r="S29" s="29">
        <v>38405</v>
      </c>
      <c r="T29" s="23" t="s">
        <v>720</v>
      </c>
      <c r="V29" s="31">
        <v>37</v>
      </c>
      <c r="W29" s="23" t="s">
        <v>356</v>
      </c>
      <c r="X29" s="23" t="s">
        <v>91</v>
      </c>
      <c r="Y29" s="163"/>
    </row>
    <row r="30" spans="3:25" x14ac:dyDescent="0.2">
      <c r="C30" s="29">
        <v>43199</v>
      </c>
      <c r="D30" s="30"/>
      <c r="E30" s="108" t="s">
        <v>833</v>
      </c>
      <c r="I30" s="109">
        <v>38</v>
      </c>
      <c r="J30" s="109" t="s">
        <v>712</v>
      </c>
      <c r="L30" s="29">
        <v>39957</v>
      </c>
      <c r="N30" s="29">
        <v>42851</v>
      </c>
      <c r="O30" s="117" t="s">
        <v>830</v>
      </c>
      <c r="Q30" s="23"/>
      <c r="R30" s="24">
        <v>38</v>
      </c>
      <c r="S30" s="29">
        <v>38405</v>
      </c>
      <c r="T30" s="23" t="s">
        <v>719</v>
      </c>
      <c r="V30" s="31">
        <v>38</v>
      </c>
      <c r="W30" s="23" t="s">
        <v>357</v>
      </c>
      <c r="X30" s="23" t="s">
        <v>92</v>
      </c>
      <c r="Y30" s="163"/>
    </row>
    <row r="31" spans="3:25" x14ac:dyDescent="0.2">
      <c r="C31" s="29">
        <v>43200</v>
      </c>
      <c r="D31" s="30"/>
      <c r="E31" s="108" t="s">
        <v>854</v>
      </c>
      <c r="I31" s="109">
        <v>39</v>
      </c>
      <c r="J31" s="109" t="s">
        <v>712</v>
      </c>
      <c r="L31" s="29">
        <v>39994</v>
      </c>
      <c r="N31" s="29">
        <v>42852</v>
      </c>
      <c r="O31" s="104" t="s">
        <v>820</v>
      </c>
      <c r="Q31" s="23"/>
      <c r="R31" s="24">
        <v>39</v>
      </c>
      <c r="S31" s="29">
        <v>38405</v>
      </c>
      <c r="T31" s="23" t="s">
        <v>720</v>
      </c>
      <c r="V31" s="31">
        <v>39</v>
      </c>
      <c r="W31" s="23" t="s">
        <v>358</v>
      </c>
      <c r="X31" s="23" t="s">
        <v>94</v>
      </c>
      <c r="Y31" s="163"/>
    </row>
    <row r="32" spans="3:25" x14ac:dyDescent="0.2">
      <c r="C32" s="29">
        <v>43201</v>
      </c>
      <c r="D32" s="30"/>
      <c r="E32" s="108" t="s">
        <v>834</v>
      </c>
      <c r="I32" s="109">
        <v>40</v>
      </c>
      <c r="J32" s="109" t="s">
        <v>712</v>
      </c>
      <c r="L32" s="29">
        <v>40041</v>
      </c>
      <c r="N32" s="29">
        <v>42853</v>
      </c>
      <c r="O32" s="104" t="s">
        <v>805</v>
      </c>
      <c r="Q32" s="23"/>
      <c r="R32" s="24">
        <v>40</v>
      </c>
      <c r="S32" s="29">
        <v>38405</v>
      </c>
      <c r="T32" s="23" t="s">
        <v>719</v>
      </c>
      <c r="V32" s="31">
        <v>40</v>
      </c>
      <c r="W32" s="23" t="s">
        <v>359</v>
      </c>
      <c r="X32" s="23" t="s">
        <v>90</v>
      </c>
      <c r="Y32" s="163"/>
    </row>
    <row r="33" spans="3:25" x14ac:dyDescent="0.2">
      <c r="C33" s="29">
        <v>43202</v>
      </c>
      <c r="D33" s="30"/>
      <c r="E33" s="108" t="s">
        <v>831</v>
      </c>
      <c r="I33" s="109">
        <v>41</v>
      </c>
      <c r="J33" s="109" t="s">
        <v>712</v>
      </c>
      <c r="L33" s="29">
        <v>40132</v>
      </c>
      <c r="N33" s="29">
        <v>42854</v>
      </c>
      <c r="O33" s="104" t="s">
        <v>821</v>
      </c>
      <c r="Q33" s="23"/>
      <c r="R33" s="24">
        <v>41</v>
      </c>
      <c r="S33" s="29">
        <v>38405</v>
      </c>
      <c r="T33" s="23" t="s">
        <v>719</v>
      </c>
      <c r="V33" s="31">
        <v>41</v>
      </c>
      <c r="W33" s="23" t="s">
        <v>451</v>
      </c>
      <c r="X33" s="23" t="s">
        <v>93</v>
      </c>
      <c r="Y33" s="163"/>
    </row>
    <row r="34" spans="3:25" x14ac:dyDescent="0.2">
      <c r="C34" s="29">
        <v>43203</v>
      </c>
      <c r="D34" s="30"/>
      <c r="E34" s="108" t="s">
        <v>538</v>
      </c>
      <c r="I34" s="109">
        <v>46</v>
      </c>
      <c r="J34" s="109" t="s">
        <v>712</v>
      </c>
      <c r="L34" s="29">
        <v>40230</v>
      </c>
      <c r="N34" s="29">
        <v>42855</v>
      </c>
      <c r="O34" s="105" t="s">
        <v>806</v>
      </c>
      <c r="Q34" s="23"/>
      <c r="R34" s="24">
        <v>46</v>
      </c>
      <c r="S34" s="29">
        <v>38405</v>
      </c>
      <c r="T34" s="23" t="s">
        <v>719</v>
      </c>
      <c r="V34" s="31">
        <v>46</v>
      </c>
      <c r="W34" s="23" t="s">
        <v>404</v>
      </c>
      <c r="X34" s="23" t="s">
        <v>92</v>
      </c>
      <c r="Y34" s="163"/>
    </row>
    <row r="35" spans="3:25" x14ac:dyDescent="0.2">
      <c r="C35" s="29">
        <v>43204</v>
      </c>
      <c r="D35" s="30"/>
      <c r="E35" s="108" t="s">
        <v>844</v>
      </c>
      <c r="I35" s="109">
        <v>49</v>
      </c>
      <c r="J35" s="109" t="s">
        <v>712</v>
      </c>
      <c r="L35" s="29">
        <v>40335</v>
      </c>
      <c r="N35" s="29">
        <v>42856</v>
      </c>
      <c r="O35" s="105" t="s">
        <v>815</v>
      </c>
      <c r="Q35" s="23"/>
      <c r="R35" s="24">
        <v>49</v>
      </c>
      <c r="S35" s="29">
        <v>38405</v>
      </c>
      <c r="T35" s="23" t="s">
        <v>720</v>
      </c>
      <c r="V35" s="31">
        <v>49</v>
      </c>
      <c r="W35" s="23" t="s">
        <v>405</v>
      </c>
      <c r="X35" s="23" t="s">
        <v>89</v>
      </c>
      <c r="Y35" s="163"/>
    </row>
    <row r="36" spans="3:25" x14ac:dyDescent="0.2">
      <c r="C36" s="29">
        <v>43205</v>
      </c>
      <c r="D36" s="30"/>
      <c r="E36" s="108" t="s">
        <v>843</v>
      </c>
      <c r="I36" s="109">
        <v>51</v>
      </c>
      <c r="J36" s="109" t="s">
        <v>712</v>
      </c>
      <c r="L36" s="29">
        <v>40398</v>
      </c>
      <c r="N36" s="29">
        <v>42857</v>
      </c>
      <c r="O36" s="104" t="s">
        <v>800</v>
      </c>
      <c r="Q36" s="23"/>
      <c r="R36" s="24">
        <v>51</v>
      </c>
      <c r="S36" s="29">
        <v>38405</v>
      </c>
      <c r="T36" s="23" t="s">
        <v>720</v>
      </c>
      <c r="V36" s="31">
        <v>51</v>
      </c>
      <c r="W36" s="23" t="s">
        <v>406</v>
      </c>
      <c r="X36" s="23" t="s">
        <v>89</v>
      </c>
      <c r="Y36" s="163"/>
    </row>
    <row r="37" spans="3:25" x14ac:dyDescent="0.2">
      <c r="C37" s="29">
        <v>43206</v>
      </c>
      <c r="D37" s="30"/>
      <c r="E37" s="110" t="s">
        <v>849</v>
      </c>
      <c r="I37" s="109">
        <v>54</v>
      </c>
      <c r="J37" s="109" t="s">
        <v>712</v>
      </c>
      <c r="L37" s="29">
        <v>40503</v>
      </c>
      <c r="N37" s="29">
        <v>42858</v>
      </c>
      <c r="O37" s="105" t="s">
        <v>567</v>
      </c>
      <c r="Q37" s="23"/>
      <c r="R37" s="24">
        <v>54</v>
      </c>
      <c r="S37" s="29">
        <v>38405</v>
      </c>
      <c r="T37" s="23" t="s">
        <v>720</v>
      </c>
      <c r="V37" s="31">
        <v>54</v>
      </c>
      <c r="W37" s="23" t="s">
        <v>407</v>
      </c>
      <c r="X37" s="23" t="s">
        <v>91</v>
      </c>
      <c r="Y37" s="163"/>
    </row>
    <row r="38" spans="3:25" x14ac:dyDescent="0.2">
      <c r="C38" s="29">
        <v>43207</v>
      </c>
      <c r="D38" s="30"/>
      <c r="E38" s="108" t="s">
        <v>539</v>
      </c>
      <c r="I38" s="109">
        <v>55</v>
      </c>
      <c r="J38" s="109" t="s">
        <v>712</v>
      </c>
      <c r="L38" s="29">
        <v>40581</v>
      </c>
      <c r="N38" s="29">
        <v>42859</v>
      </c>
      <c r="O38" s="105" t="s">
        <v>812</v>
      </c>
      <c r="Q38" s="23"/>
      <c r="R38" s="24">
        <v>55</v>
      </c>
      <c r="S38" s="29">
        <v>38405</v>
      </c>
      <c r="T38" s="23" t="s">
        <v>719</v>
      </c>
      <c r="V38" s="31">
        <v>55</v>
      </c>
      <c r="W38" s="23" t="s">
        <v>408</v>
      </c>
      <c r="X38" s="23" t="s">
        <v>89</v>
      </c>
      <c r="Y38" s="163"/>
    </row>
    <row r="39" spans="3:25" x14ac:dyDescent="0.2">
      <c r="C39" s="29">
        <v>43208</v>
      </c>
      <c r="D39" s="30"/>
      <c r="E39" s="110" t="s">
        <v>850</v>
      </c>
      <c r="I39" s="109">
        <v>56</v>
      </c>
      <c r="J39" s="109" t="s">
        <v>712</v>
      </c>
      <c r="L39" s="29">
        <v>40617</v>
      </c>
      <c r="N39" s="29">
        <v>42860</v>
      </c>
      <c r="Q39" s="23"/>
      <c r="R39" s="24">
        <v>56</v>
      </c>
      <c r="S39" s="29">
        <v>38405</v>
      </c>
      <c r="T39" s="23" t="s">
        <v>719</v>
      </c>
      <c r="V39" s="31">
        <v>56</v>
      </c>
      <c r="W39" s="23" t="s">
        <v>569</v>
      </c>
      <c r="X39" s="23" t="s">
        <v>94</v>
      </c>
      <c r="Y39" s="163"/>
    </row>
    <row r="40" spans="3:25" x14ac:dyDescent="0.2">
      <c r="C40" s="29">
        <v>43209</v>
      </c>
      <c r="D40" s="30"/>
      <c r="E40" s="108" t="s">
        <v>846</v>
      </c>
      <c r="I40" s="109">
        <v>57</v>
      </c>
      <c r="J40" s="109" t="s">
        <v>712</v>
      </c>
      <c r="L40" s="29">
        <v>40685</v>
      </c>
      <c r="N40" s="29">
        <v>42861</v>
      </c>
      <c r="Q40" s="23"/>
      <c r="R40" s="24">
        <v>57</v>
      </c>
      <c r="S40" s="29">
        <v>38405</v>
      </c>
      <c r="T40" s="23" t="s">
        <v>720</v>
      </c>
      <c r="V40" s="31">
        <v>57</v>
      </c>
      <c r="W40" s="23" t="s">
        <v>409</v>
      </c>
      <c r="X40" s="23" t="s">
        <v>90</v>
      </c>
      <c r="Y40" s="163"/>
    </row>
    <row r="41" spans="3:25" x14ac:dyDescent="0.2">
      <c r="C41" s="29">
        <v>43210</v>
      </c>
      <c r="D41" s="30"/>
      <c r="E41" s="110" t="s">
        <v>852</v>
      </c>
      <c r="I41" s="109">
        <v>61</v>
      </c>
      <c r="J41" s="109" t="s">
        <v>712</v>
      </c>
      <c r="L41" s="29">
        <v>40892</v>
      </c>
      <c r="N41" s="29">
        <v>42862</v>
      </c>
      <c r="Q41" s="23"/>
      <c r="R41" s="24">
        <v>61</v>
      </c>
      <c r="S41" s="29">
        <v>38405</v>
      </c>
      <c r="T41" s="23" t="s">
        <v>719</v>
      </c>
      <c r="V41" s="31">
        <v>61</v>
      </c>
      <c r="W41" s="23" t="s">
        <v>445</v>
      </c>
      <c r="X41" s="23" t="s">
        <v>94</v>
      </c>
      <c r="Y41" s="163"/>
    </row>
    <row r="42" spans="3:25" x14ac:dyDescent="0.2">
      <c r="C42" s="29">
        <v>43211</v>
      </c>
      <c r="D42" s="30"/>
      <c r="E42" s="108" t="s">
        <v>540</v>
      </c>
      <c r="I42" s="109">
        <v>64</v>
      </c>
      <c r="J42" s="109" t="s">
        <v>712</v>
      </c>
      <c r="L42" s="29">
        <v>41000</v>
      </c>
      <c r="N42" s="29">
        <v>42863</v>
      </c>
      <c r="Q42" s="23"/>
      <c r="R42" s="24">
        <v>64</v>
      </c>
      <c r="S42" s="29">
        <v>38405</v>
      </c>
      <c r="T42" s="23" t="s">
        <v>719</v>
      </c>
      <c r="V42" s="31">
        <v>64</v>
      </c>
      <c r="W42" s="23" t="s">
        <v>446</v>
      </c>
      <c r="X42" s="23" t="s">
        <v>89</v>
      </c>
      <c r="Y42" s="163"/>
    </row>
    <row r="43" spans="3:25" x14ac:dyDescent="0.2">
      <c r="C43" s="29">
        <v>43212</v>
      </c>
      <c r="D43" s="30"/>
      <c r="E43" s="110" t="s">
        <v>541</v>
      </c>
      <c r="I43" s="109">
        <v>65</v>
      </c>
      <c r="J43" s="109" t="s">
        <v>712</v>
      </c>
      <c r="L43" s="29">
        <v>41126</v>
      </c>
      <c r="N43" s="29">
        <v>42864</v>
      </c>
      <c r="Q43" s="23"/>
      <c r="R43" s="24">
        <v>65</v>
      </c>
      <c r="S43" s="29">
        <v>38405</v>
      </c>
      <c r="T43" s="23" t="s">
        <v>719</v>
      </c>
      <c r="V43" s="31">
        <v>65</v>
      </c>
      <c r="W43" s="23" t="s">
        <v>447</v>
      </c>
      <c r="X43" s="23" t="s">
        <v>94</v>
      </c>
      <c r="Y43" s="163"/>
    </row>
    <row r="44" spans="3:25" x14ac:dyDescent="0.2">
      <c r="C44" s="29">
        <v>43213</v>
      </c>
      <c r="D44" s="30"/>
      <c r="E44" s="108" t="s">
        <v>542</v>
      </c>
      <c r="I44" s="109">
        <v>66</v>
      </c>
      <c r="J44" s="109" t="s">
        <v>712</v>
      </c>
      <c r="L44" s="29">
        <v>41246</v>
      </c>
      <c r="N44" s="29">
        <v>42865</v>
      </c>
      <c r="Q44" s="23"/>
      <c r="R44" s="24">
        <v>66</v>
      </c>
      <c r="S44" s="29">
        <v>38405</v>
      </c>
      <c r="T44" s="23" t="s">
        <v>719</v>
      </c>
      <c r="V44" s="31">
        <v>66</v>
      </c>
      <c r="W44" s="23" t="s">
        <v>448</v>
      </c>
      <c r="X44" s="23" t="s">
        <v>91</v>
      </c>
      <c r="Y44" s="163"/>
    </row>
    <row r="45" spans="3:25" x14ac:dyDescent="0.2">
      <c r="C45" s="29">
        <v>43214</v>
      </c>
      <c r="D45" s="30"/>
      <c r="E45" s="108" t="s">
        <v>835</v>
      </c>
      <c r="I45" s="109">
        <v>67</v>
      </c>
      <c r="J45" s="109" t="s">
        <v>712</v>
      </c>
      <c r="L45" s="29">
        <v>41385</v>
      </c>
      <c r="N45" s="29">
        <v>42866</v>
      </c>
      <c r="Q45" s="23"/>
      <c r="R45" s="24">
        <v>67</v>
      </c>
      <c r="S45" s="29">
        <v>38405</v>
      </c>
      <c r="T45" s="23" t="s">
        <v>720</v>
      </c>
      <c r="V45" s="31">
        <v>67</v>
      </c>
      <c r="W45" s="23" t="s">
        <v>449</v>
      </c>
      <c r="X45" s="23" t="s">
        <v>89</v>
      </c>
      <c r="Y45" s="163"/>
    </row>
    <row r="46" spans="3:25" x14ac:dyDescent="0.2">
      <c r="C46" s="29">
        <v>43215</v>
      </c>
      <c r="D46" s="30"/>
      <c r="E46" s="108" t="s">
        <v>543</v>
      </c>
      <c r="I46" s="109">
        <v>69</v>
      </c>
      <c r="J46" s="109" t="s">
        <v>712</v>
      </c>
      <c r="L46" s="29">
        <v>41568</v>
      </c>
      <c r="N46" s="29">
        <v>42867</v>
      </c>
      <c r="Q46" s="23"/>
      <c r="R46" s="24">
        <v>69</v>
      </c>
      <c r="S46" s="29">
        <v>38405</v>
      </c>
      <c r="T46" s="23" t="s">
        <v>720</v>
      </c>
      <c r="V46" s="31">
        <v>69</v>
      </c>
      <c r="W46" s="23" t="s">
        <v>450</v>
      </c>
      <c r="X46" s="23" t="s">
        <v>91</v>
      </c>
      <c r="Y46" s="163"/>
    </row>
    <row r="47" spans="3:25" x14ac:dyDescent="0.2">
      <c r="C47" s="29">
        <v>43216</v>
      </c>
      <c r="D47" s="30"/>
      <c r="E47" s="108" t="s">
        <v>544</v>
      </c>
      <c r="H47" s="30"/>
      <c r="I47" s="109">
        <v>70</v>
      </c>
      <c r="J47" s="109" t="s">
        <v>712</v>
      </c>
      <c r="L47" s="111">
        <v>41654</v>
      </c>
      <c r="N47" s="29">
        <v>42868</v>
      </c>
      <c r="Q47" s="23"/>
      <c r="R47" s="24">
        <v>70</v>
      </c>
      <c r="S47" s="29">
        <v>38405</v>
      </c>
      <c r="T47" s="23" t="s">
        <v>719</v>
      </c>
      <c r="V47" s="31">
        <v>70</v>
      </c>
      <c r="W47" s="23" t="s">
        <v>452</v>
      </c>
      <c r="X47" s="23" t="s">
        <v>89</v>
      </c>
      <c r="Y47" s="163"/>
    </row>
    <row r="48" spans="3:25" x14ac:dyDescent="0.2">
      <c r="C48" s="29">
        <v>43217</v>
      </c>
      <c r="D48" s="30"/>
      <c r="E48" s="108" t="s">
        <v>545</v>
      </c>
      <c r="H48" s="30"/>
      <c r="I48" s="109">
        <v>72</v>
      </c>
      <c r="J48" s="109" t="s">
        <v>712</v>
      </c>
      <c r="L48" s="111">
        <v>41757</v>
      </c>
      <c r="N48" s="29">
        <v>42869</v>
      </c>
      <c r="Q48" s="23"/>
      <c r="R48" s="24">
        <v>72</v>
      </c>
      <c r="S48" s="29">
        <v>38405</v>
      </c>
      <c r="T48" s="23" t="s">
        <v>719</v>
      </c>
      <c r="V48" s="31">
        <v>72</v>
      </c>
      <c r="W48" s="23" t="s">
        <v>282</v>
      </c>
      <c r="X48" s="23" t="s">
        <v>90</v>
      </c>
      <c r="Y48" s="163"/>
    </row>
    <row r="49" spans="3:25" x14ac:dyDescent="0.2">
      <c r="C49" s="29">
        <v>43218</v>
      </c>
      <c r="D49" s="30"/>
      <c r="E49" s="108" t="s">
        <v>546</v>
      </c>
      <c r="H49" s="30"/>
      <c r="I49" s="109">
        <v>73</v>
      </c>
      <c r="J49" s="109" t="s">
        <v>712</v>
      </c>
      <c r="L49" s="29">
        <v>41918</v>
      </c>
      <c r="N49" s="29">
        <v>42870</v>
      </c>
      <c r="Q49" s="23"/>
      <c r="R49" s="24">
        <v>73</v>
      </c>
      <c r="S49" s="29">
        <v>38405</v>
      </c>
      <c r="T49" s="23" t="s">
        <v>720</v>
      </c>
      <c r="V49" s="31">
        <v>73</v>
      </c>
      <c r="W49" s="23" t="s">
        <v>283</v>
      </c>
      <c r="X49" s="23" t="s">
        <v>93</v>
      </c>
      <c r="Y49" s="163"/>
    </row>
    <row r="50" spans="3:25" x14ac:dyDescent="0.2">
      <c r="C50" s="29">
        <v>43219</v>
      </c>
      <c r="D50" s="30"/>
      <c r="E50" s="108" t="s">
        <v>841</v>
      </c>
      <c r="H50" s="30"/>
      <c r="I50" s="109">
        <v>75</v>
      </c>
      <c r="J50" s="109" t="s">
        <v>712</v>
      </c>
      <c r="L50" s="29">
        <v>41994</v>
      </c>
      <c r="N50" s="29">
        <v>42871</v>
      </c>
      <c r="Q50" s="23"/>
      <c r="R50" s="24">
        <v>75</v>
      </c>
      <c r="S50" s="29">
        <v>38405</v>
      </c>
      <c r="T50" s="23" t="s">
        <v>719</v>
      </c>
      <c r="V50" s="31">
        <v>75</v>
      </c>
      <c r="W50" s="23" t="s">
        <v>284</v>
      </c>
      <c r="X50" s="23" t="s">
        <v>90</v>
      </c>
      <c r="Y50" s="163"/>
    </row>
    <row r="51" spans="3:25" x14ac:dyDescent="0.2">
      <c r="C51" s="29">
        <v>43220</v>
      </c>
      <c r="D51" s="30"/>
      <c r="E51" s="108" t="s">
        <v>547</v>
      </c>
      <c r="H51" s="30"/>
      <c r="I51" s="109">
        <v>76</v>
      </c>
      <c r="J51" s="109" t="s">
        <v>712</v>
      </c>
      <c r="L51" s="29">
        <v>42162</v>
      </c>
      <c r="N51" s="29">
        <v>42872</v>
      </c>
      <c r="Q51" s="23"/>
      <c r="R51" s="24">
        <v>76</v>
      </c>
      <c r="S51" s="29">
        <v>38405</v>
      </c>
      <c r="T51" s="23" t="s">
        <v>719</v>
      </c>
      <c r="V51" s="31">
        <v>76</v>
      </c>
      <c r="W51" s="23" t="s">
        <v>285</v>
      </c>
      <c r="X51" s="23" t="s">
        <v>94</v>
      </c>
      <c r="Y51" s="163"/>
    </row>
    <row r="52" spans="3:25" x14ac:dyDescent="0.2">
      <c r="C52" s="29">
        <v>43221</v>
      </c>
      <c r="D52" s="30"/>
      <c r="E52" s="108" t="s">
        <v>548</v>
      </c>
      <c r="H52" s="30"/>
      <c r="I52" s="109">
        <v>78</v>
      </c>
      <c r="J52" s="109" t="s">
        <v>712</v>
      </c>
      <c r="L52" s="29">
        <v>42352</v>
      </c>
      <c r="N52" s="29">
        <v>42873</v>
      </c>
      <c r="Q52" s="23"/>
      <c r="R52" s="24">
        <v>78</v>
      </c>
      <c r="S52" s="29">
        <v>38405</v>
      </c>
      <c r="T52" s="23" t="s">
        <v>719</v>
      </c>
      <c r="V52" s="31">
        <v>78</v>
      </c>
      <c r="W52" s="23" t="s">
        <v>231</v>
      </c>
      <c r="X52" s="23" t="s">
        <v>90</v>
      </c>
      <c r="Y52" s="163"/>
    </row>
    <row r="53" spans="3:25" x14ac:dyDescent="0.2">
      <c r="C53" s="29">
        <v>43222</v>
      </c>
      <c r="D53" s="30"/>
      <c r="E53" s="108" t="s">
        <v>549</v>
      </c>
      <c r="H53" s="30"/>
      <c r="I53" s="109">
        <v>80</v>
      </c>
      <c r="J53" s="109" t="s">
        <v>712</v>
      </c>
      <c r="L53" s="29">
        <v>42465</v>
      </c>
      <c r="N53" s="29">
        <v>42874</v>
      </c>
      <c r="Q53" s="23"/>
      <c r="R53" s="24">
        <v>80</v>
      </c>
      <c r="S53" s="29">
        <v>38405</v>
      </c>
      <c r="T53" s="23" t="s">
        <v>720</v>
      </c>
      <c r="V53" s="31">
        <v>80</v>
      </c>
      <c r="W53" s="23" t="s">
        <v>232</v>
      </c>
      <c r="X53" s="23" t="s">
        <v>95</v>
      </c>
      <c r="Y53" s="163"/>
    </row>
    <row r="54" spans="3:25" x14ac:dyDescent="0.2">
      <c r="C54" s="29">
        <v>43223</v>
      </c>
      <c r="D54" s="30"/>
      <c r="E54" s="108" t="s">
        <v>550</v>
      </c>
      <c r="H54" s="30"/>
      <c r="I54" s="109">
        <v>81</v>
      </c>
      <c r="J54" s="109" t="s">
        <v>712</v>
      </c>
      <c r="L54" s="152">
        <v>42638</v>
      </c>
      <c r="N54" s="29">
        <v>42875</v>
      </c>
      <c r="Q54" s="23"/>
      <c r="R54" s="24">
        <v>81</v>
      </c>
      <c r="S54" s="29">
        <v>38405</v>
      </c>
      <c r="T54" s="23" t="s">
        <v>719</v>
      </c>
      <c r="V54" s="31">
        <v>81</v>
      </c>
      <c r="W54" s="23" t="s">
        <v>233</v>
      </c>
      <c r="X54" s="23" t="s">
        <v>89</v>
      </c>
      <c r="Y54" s="163"/>
    </row>
    <row r="55" spans="3:25" x14ac:dyDescent="0.2">
      <c r="C55" s="29">
        <v>43224</v>
      </c>
      <c r="D55" s="30"/>
      <c r="E55" s="108" t="s">
        <v>551</v>
      </c>
      <c r="H55" s="30"/>
      <c r="I55" s="109">
        <v>82</v>
      </c>
      <c r="J55" s="109" t="s">
        <v>712</v>
      </c>
      <c r="L55" s="161">
        <v>42778</v>
      </c>
      <c r="N55" s="29">
        <v>42876</v>
      </c>
      <c r="Q55" s="23"/>
      <c r="R55" s="24">
        <v>82</v>
      </c>
      <c r="S55" s="29">
        <v>38405</v>
      </c>
      <c r="T55" s="23" t="s">
        <v>720</v>
      </c>
      <c r="V55" s="31">
        <v>82</v>
      </c>
      <c r="W55" s="23" t="s">
        <v>234</v>
      </c>
      <c r="X55" s="23" t="s">
        <v>90</v>
      </c>
      <c r="Y55" s="163"/>
    </row>
    <row r="56" spans="3:25" x14ac:dyDescent="0.2">
      <c r="C56" s="29">
        <v>43225</v>
      </c>
      <c r="D56" s="30"/>
      <c r="E56" s="108" t="s">
        <v>552</v>
      </c>
      <c r="H56" s="30"/>
      <c r="I56" s="109">
        <v>83</v>
      </c>
      <c r="J56" s="109" t="s">
        <v>712</v>
      </c>
      <c r="L56" s="161">
        <v>42936</v>
      </c>
      <c r="N56" s="29">
        <v>42877</v>
      </c>
      <c r="Q56" s="23"/>
      <c r="R56" s="24">
        <v>83</v>
      </c>
      <c r="S56" s="29">
        <v>38405</v>
      </c>
      <c r="T56" s="23" t="s">
        <v>720</v>
      </c>
      <c r="V56" s="31">
        <v>83</v>
      </c>
      <c r="W56" s="23" t="s">
        <v>235</v>
      </c>
      <c r="X56" s="23" t="s">
        <v>89</v>
      </c>
      <c r="Y56" s="163"/>
    </row>
    <row r="57" spans="3:25" x14ac:dyDescent="0.2">
      <c r="C57" s="29">
        <v>43226</v>
      </c>
      <c r="D57" s="30"/>
      <c r="E57" s="108" t="s">
        <v>553</v>
      </c>
      <c r="H57" s="30"/>
      <c r="I57" s="109">
        <v>85</v>
      </c>
      <c r="J57" s="109" t="s">
        <v>712</v>
      </c>
      <c r="L57" s="161">
        <v>43072</v>
      </c>
      <c r="N57" s="29">
        <v>42878</v>
      </c>
      <c r="Q57" s="23"/>
      <c r="R57" s="24">
        <v>85</v>
      </c>
      <c r="S57" s="29">
        <v>38405</v>
      </c>
      <c r="T57" s="23" t="s">
        <v>720</v>
      </c>
      <c r="V57" s="31">
        <v>85</v>
      </c>
      <c r="W57" s="23" t="s">
        <v>236</v>
      </c>
      <c r="X57" s="23" t="s">
        <v>89</v>
      </c>
      <c r="Y57" s="163"/>
    </row>
    <row r="58" spans="3:25" x14ac:dyDescent="0.2">
      <c r="C58" s="29">
        <v>43227</v>
      </c>
      <c r="D58" s="30"/>
      <c r="E58" s="108" t="s">
        <v>836</v>
      </c>
      <c r="H58" s="30"/>
      <c r="I58" s="109">
        <v>86</v>
      </c>
      <c r="J58" s="109" t="s">
        <v>712</v>
      </c>
      <c r="N58" s="29">
        <v>42879</v>
      </c>
      <c r="Q58" s="23"/>
      <c r="R58" s="24">
        <v>86</v>
      </c>
      <c r="S58" s="29">
        <v>38405</v>
      </c>
      <c r="T58" s="23" t="s">
        <v>719</v>
      </c>
      <c r="V58" s="31">
        <v>86</v>
      </c>
      <c r="W58" s="23" t="s">
        <v>237</v>
      </c>
      <c r="X58" s="23" t="s">
        <v>89</v>
      </c>
      <c r="Y58" s="163"/>
    </row>
    <row r="59" spans="3:25" x14ac:dyDescent="0.2">
      <c r="C59" s="29">
        <v>43228</v>
      </c>
      <c r="D59" s="30"/>
      <c r="E59" s="108" t="s">
        <v>554</v>
      </c>
      <c r="H59" s="30"/>
      <c r="I59" s="109">
        <v>87</v>
      </c>
      <c r="J59" s="109" t="s">
        <v>712</v>
      </c>
      <c r="N59" s="29">
        <v>42880</v>
      </c>
      <c r="Q59" s="23"/>
      <c r="R59" s="24">
        <v>87</v>
      </c>
      <c r="S59" s="29">
        <v>38405</v>
      </c>
      <c r="T59" s="23" t="s">
        <v>719</v>
      </c>
      <c r="V59" s="31">
        <v>87</v>
      </c>
      <c r="W59" s="23" t="s">
        <v>570</v>
      </c>
      <c r="X59" s="23" t="s">
        <v>90</v>
      </c>
      <c r="Y59" s="163"/>
    </row>
    <row r="60" spans="3:25" x14ac:dyDescent="0.2">
      <c r="C60" s="29">
        <v>43229</v>
      </c>
      <c r="D60" s="30"/>
      <c r="E60" s="108" t="s">
        <v>555</v>
      </c>
      <c r="H60" s="30"/>
      <c r="I60" s="109">
        <v>88</v>
      </c>
      <c r="J60" s="109" t="s">
        <v>712</v>
      </c>
      <c r="N60" s="29">
        <v>42881</v>
      </c>
      <c r="Q60" s="23"/>
      <c r="R60" s="24">
        <v>88</v>
      </c>
      <c r="S60" s="29">
        <v>38405</v>
      </c>
      <c r="T60" s="23" t="s">
        <v>720</v>
      </c>
      <c r="V60" s="31">
        <v>88</v>
      </c>
      <c r="W60" s="23" t="s">
        <v>286</v>
      </c>
      <c r="X60" s="23" t="s">
        <v>89</v>
      </c>
      <c r="Y60" s="163"/>
    </row>
    <row r="61" spans="3:25" x14ac:dyDescent="0.2">
      <c r="C61" s="29">
        <v>43230</v>
      </c>
      <c r="D61" s="30"/>
      <c r="E61" s="108" t="s">
        <v>556</v>
      </c>
      <c r="H61" s="30"/>
      <c r="I61" s="109">
        <v>89</v>
      </c>
      <c r="J61" s="109" t="s">
        <v>712</v>
      </c>
      <c r="N61" s="29">
        <v>42882</v>
      </c>
      <c r="Q61" s="23"/>
      <c r="R61" s="24">
        <v>89</v>
      </c>
      <c r="S61" s="29">
        <v>38405</v>
      </c>
      <c r="T61" s="23" t="s">
        <v>720</v>
      </c>
      <c r="V61" s="31">
        <v>89</v>
      </c>
      <c r="W61" s="23" t="s">
        <v>287</v>
      </c>
      <c r="X61" s="23" t="s">
        <v>89</v>
      </c>
      <c r="Y61" s="163"/>
    </row>
    <row r="62" spans="3:25" x14ac:dyDescent="0.2">
      <c r="C62" s="29">
        <v>43231</v>
      </c>
      <c r="D62" s="30"/>
      <c r="E62" s="108" t="s">
        <v>557</v>
      </c>
      <c r="H62" s="30"/>
      <c r="I62" s="109">
        <v>91</v>
      </c>
      <c r="J62" s="109" t="s">
        <v>712</v>
      </c>
      <c r="N62" s="29">
        <v>42883</v>
      </c>
      <c r="Q62" s="23"/>
      <c r="R62" s="24">
        <v>91</v>
      </c>
      <c r="S62" s="29">
        <v>38405</v>
      </c>
      <c r="T62" s="23" t="s">
        <v>719</v>
      </c>
      <c r="V62" s="31">
        <v>91</v>
      </c>
      <c r="W62" s="23" t="s">
        <v>288</v>
      </c>
      <c r="X62" s="23" t="s">
        <v>93</v>
      </c>
      <c r="Y62" s="163"/>
    </row>
    <row r="63" spans="3:25" x14ac:dyDescent="0.2">
      <c r="C63" s="29">
        <v>43232</v>
      </c>
      <c r="D63" s="30"/>
      <c r="E63" s="108" t="s">
        <v>558</v>
      </c>
      <c r="H63" s="30"/>
      <c r="I63" s="109">
        <v>93</v>
      </c>
      <c r="J63" s="109" t="s">
        <v>712</v>
      </c>
      <c r="N63" s="29">
        <v>42884</v>
      </c>
      <c r="Q63" s="23"/>
      <c r="R63" s="24">
        <v>93</v>
      </c>
      <c r="S63" s="29">
        <v>38405</v>
      </c>
      <c r="T63" s="23" t="s">
        <v>720</v>
      </c>
      <c r="V63" s="31">
        <v>93</v>
      </c>
      <c r="W63" s="23" t="s">
        <v>289</v>
      </c>
      <c r="X63" s="23" t="s">
        <v>89</v>
      </c>
      <c r="Y63" s="163"/>
    </row>
    <row r="64" spans="3:25" x14ac:dyDescent="0.2">
      <c r="C64" s="29">
        <v>43233</v>
      </c>
      <c r="D64" s="30"/>
      <c r="E64" s="108" t="s">
        <v>559</v>
      </c>
      <c r="H64" s="30"/>
      <c r="I64" s="109">
        <v>97</v>
      </c>
      <c r="J64" s="109" t="s">
        <v>712</v>
      </c>
      <c r="N64" s="29">
        <v>42885</v>
      </c>
      <c r="Q64" s="23"/>
      <c r="R64" s="24">
        <v>97</v>
      </c>
      <c r="S64" s="29">
        <v>38405</v>
      </c>
      <c r="T64" s="23" t="s">
        <v>720</v>
      </c>
      <c r="V64" s="31">
        <v>97</v>
      </c>
      <c r="W64" s="23" t="s">
        <v>290</v>
      </c>
      <c r="X64" s="23" t="s">
        <v>94</v>
      </c>
      <c r="Y64" s="163"/>
    </row>
    <row r="65" spans="3:25" x14ac:dyDescent="0.2">
      <c r="C65" s="29">
        <v>43234</v>
      </c>
      <c r="D65" s="30"/>
      <c r="E65" s="108" t="s">
        <v>560</v>
      </c>
      <c r="H65" s="30"/>
      <c r="I65" s="109">
        <v>98</v>
      </c>
      <c r="J65" s="109" t="s">
        <v>712</v>
      </c>
      <c r="N65" s="29">
        <v>42886</v>
      </c>
      <c r="Q65" s="23"/>
      <c r="R65" s="24">
        <v>98</v>
      </c>
      <c r="S65" s="29">
        <v>38405</v>
      </c>
      <c r="T65" s="23" t="s">
        <v>719</v>
      </c>
      <c r="V65" s="31">
        <v>98</v>
      </c>
      <c r="W65" s="23" t="s">
        <v>291</v>
      </c>
      <c r="X65" s="23" t="s">
        <v>90</v>
      </c>
      <c r="Y65" s="163"/>
    </row>
    <row r="66" spans="3:25" x14ac:dyDescent="0.2">
      <c r="C66" s="29">
        <v>43235</v>
      </c>
      <c r="D66" s="30"/>
      <c r="E66" s="108" t="s">
        <v>845</v>
      </c>
      <c r="H66" s="30"/>
      <c r="I66" s="109">
        <v>100</v>
      </c>
      <c r="J66" s="109" t="s">
        <v>712</v>
      </c>
      <c r="N66" s="29">
        <v>42887</v>
      </c>
      <c r="Q66" s="23"/>
      <c r="R66" s="24">
        <v>100</v>
      </c>
      <c r="S66" s="29">
        <v>38405</v>
      </c>
      <c r="T66" s="23" t="s">
        <v>719</v>
      </c>
      <c r="V66" s="31">
        <v>100</v>
      </c>
      <c r="W66" s="23" t="s">
        <v>303</v>
      </c>
      <c r="X66" s="23" t="s">
        <v>94</v>
      </c>
      <c r="Y66" s="163"/>
    </row>
    <row r="67" spans="3:25" x14ac:dyDescent="0.2">
      <c r="C67" s="29">
        <v>43236</v>
      </c>
      <c r="D67" s="30"/>
      <c r="E67" s="108" t="s">
        <v>561</v>
      </c>
      <c r="H67" s="30"/>
      <c r="I67" s="109">
        <v>101</v>
      </c>
      <c r="J67" s="109" t="s">
        <v>712</v>
      </c>
      <c r="N67" s="29">
        <v>42888</v>
      </c>
      <c r="Q67" s="23"/>
      <c r="R67" s="24">
        <v>101</v>
      </c>
      <c r="S67" s="29">
        <v>38405</v>
      </c>
      <c r="T67" s="23" t="s">
        <v>719</v>
      </c>
      <c r="V67" s="31">
        <v>101</v>
      </c>
      <c r="W67" s="23" t="s">
        <v>871</v>
      </c>
      <c r="X67" s="23" t="s">
        <v>90</v>
      </c>
      <c r="Y67" s="163"/>
    </row>
    <row r="68" spans="3:25" x14ac:dyDescent="0.2">
      <c r="C68" s="29">
        <v>43237</v>
      </c>
      <c r="D68" s="30"/>
      <c r="E68" s="108" t="s">
        <v>562</v>
      </c>
      <c r="H68" s="30"/>
      <c r="I68" s="109">
        <v>102</v>
      </c>
      <c r="J68" s="109" t="s">
        <v>712</v>
      </c>
      <c r="N68" s="29">
        <v>42889</v>
      </c>
      <c r="Q68" s="23"/>
      <c r="R68" s="24">
        <v>102</v>
      </c>
      <c r="S68" s="29">
        <v>38405</v>
      </c>
      <c r="T68" s="23" t="s">
        <v>720</v>
      </c>
      <c r="V68" s="31">
        <v>102</v>
      </c>
      <c r="W68" s="23" t="s">
        <v>304</v>
      </c>
      <c r="X68" s="23" t="s">
        <v>94</v>
      </c>
      <c r="Y68" s="163"/>
    </row>
    <row r="69" spans="3:25" x14ac:dyDescent="0.2">
      <c r="C69" s="29">
        <v>43238</v>
      </c>
      <c r="D69" s="30"/>
      <c r="E69" s="108" t="s">
        <v>563</v>
      </c>
      <c r="H69" s="30"/>
      <c r="I69" s="109">
        <v>103</v>
      </c>
      <c r="J69" s="109" t="s">
        <v>712</v>
      </c>
      <c r="N69" s="29">
        <v>42890</v>
      </c>
      <c r="Q69" s="23"/>
      <c r="R69" s="24">
        <v>103</v>
      </c>
      <c r="S69" s="29">
        <v>38405</v>
      </c>
      <c r="T69" s="23" t="s">
        <v>720</v>
      </c>
      <c r="V69" s="31">
        <v>103</v>
      </c>
      <c r="W69" s="23" t="s">
        <v>305</v>
      </c>
      <c r="X69" s="23" t="s">
        <v>89</v>
      </c>
      <c r="Y69" s="163"/>
    </row>
    <row r="70" spans="3:25" x14ac:dyDescent="0.2">
      <c r="C70" s="29">
        <v>43239</v>
      </c>
      <c r="D70" s="30"/>
      <c r="E70" s="108" t="s">
        <v>853</v>
      </c>
      <c r="H70" s="30"/>
      <c r="I70" s="109">
        <v>105</v>
      </c>
      <c r="J70" s="109" t="s">
        <v>712</v>
      </c>
      <c r="N70" s="29">
        <v>42891</v>
      </c>
      <c r="Q70" s="23"/>
      <c r="R70" s="24">
        <v>105</v>
      </c>
      <c r="S70" s="29">
        <v>38405</v>
      </c>
      <c r="T70" s="23" t="s">
        <v>719</v>
      </c>
      <c r="V70" s="31">
        <v>105</v>
      </c>
      <c r="W70" s="23" t="s">
        <v>306</v>
      </c>
      <c r="X70" s="23" t="s">
        <v>93</v>
      </c>
      <c r="Y70" s="163"/>
    </row>
    <row r="71" spans="3:25" x14ac:dyDescent="0.2">
      <c r="C71" s="29">
        <v>43240</v>
      </c>
      <c r="D71" s="30"/>
      <c r="E71" s="108" t="s">
        <v>564</v>
      </c>
      <c r="H71" s="30"/>
      <c r="I71" s="109">
        <v>107</v>
      </c>
      <c r="J71" s="109" t="s">
        <v>712</v>
      </c>
      <c r="N71" s="29">
        <v>42892</v>
      </c>
      <c r="Q71" s="23"/>
      <c r="R71" s="24">
        <v>107</v>
      </c>
      <c r="S71" s="29">
        <v>38405</v>
      </c>
      <c r="T71" s="23" t="s">
        <v>719</v>
      </c>
      <c r="V71" s="31">
        <v>107</v>
      </c>
      <c r="W71" s="23" t="s">
        <v>410</v>
      </c>
      <c r="X71" s="23" t="s">
        <v>91</v>
      </c>
      <c r="Y71" s="163"/>
    </row>
    <row r="72" spans="3:25" x14ac:dyDescent="0.2">
      <c r="C72" s="29">
        <v>43241</v>
      </c>
      <c r="D72" s="30"/>
      <c r="E72" s="108" t="s">
        <v>565</v>
      </c>
      <c r="H72" s="30"/>
      <c r="I72" s="109">
        <v>108</v>
      </c>
      <c r="J72" s="109" t="s">
        <v>712</v>
      </c>
      <c r="N72" s="29">
        <v>42893</v>
      </c>
      <c r="Q72" s="23"/>
      <c r="R72" s="24">
        <v>108</v>
      </c>
      <c r="S72" s="29">
        <v>38405</v>
      </c>
      <c r="T72" s="23" t="s">
        <v>719</v>
      </c>
      <c r="V72" s="31">
        <v>108</v>
      </c>
      <c r="W72" s="23" t="s">
        <v>472</v>
      </c>
      <c r="X72" s="23" t="s">
        <v>91</v>
      </c>
      <c r="Y72" s="163"/>
    </row>
    <row r="73" spans="3:25" x14ac:dyDescent="0.2">
      <c r="C73" s="29">
        <v>43242</v>
      </c>
      <c r="D73" s="30"/>
      <c r="E73" s="108" t="s">
        <v>566</v>
      </c>
      <c r="H73" s="30"/>
      <c r="I73" s="109">
        <v>110</v>
      </c>
      <c r="J73" s="109" t="s">
        <v>712</v>
      </c>
      <c r="N73" s="29">
        <v>42894</v>
      </c>
      <c r="Q73" s="23"/>
      <c r="R73" s="24">
        <v>110</v>
      </c>
      <c r="S73" s="29">
        <v>38405</v>
      </c>
      <c r="T73" s="23" t="s">
        <v>719</v>
      </c>
      <c r="V73" s="31">
        <v>110</v>
      </c>
      <c r="W73" s="23" t="s">
        <v>373</v>
      </c>
      <c r="X73" s="23" t="s">
        <v>90</v>
      </c>
      <c r="Y73" s="163"/>
    </row>
    <row r="74" spans="3:25" x14ac:dyDescent="0.2">
      <c r="C74" s="29">
        <v>43243</v>
      </c>
      <c r="D74" s="30"/>
      <c r="E74" s="108" t="s">
        <v>567</v>
      </c>
      <c r="H74" s="30"/>
      <c r="I74" s="109">
        <v>111</v>
      </c>
      <c r="J74" s="109" t="s">
        <v>712</v>
      </c>
      <c r="N74" s="29">
        <v>42895</v>
      </c>
      <c r="Q74" s="23"/>
      <c r="R74" s="24">
        <v>111</v>
      </c>
      <c r="S74" s="29">
        <v>38405</v>
      </c>
      <c r="T74" s="23" t="s">
        <v>719</v>
      </c>
      <c r="V74" s="31">
        <v>111</v>
      </c>
      <c r="W74" s="23" t="s">
        <v>374</v>
      </c>
      <c r="X74" s="23" t="s">
        <v>95</v>
      </c>
      <c r="Y74" s="163"/>
    </row>
    <row r="75" spans="3:25" x14ac:dyDescent="0.2">
      <c r="C75" s="29">
        <v>43244</v>
      </c>
      <c r="D75" s="30"/>
      <c r="H75" s="30"/>
      <c r="I75" s="109">
        <v>112</v>
      </c>
      <c r="J75" s="109" t="s">
        <v>712</v>
      </c>
      <c r="N75" s="29">
        <v>42896</v>
      </c>
      <c r="Q75" s="23"/>
      <c r="R75" s="24">
        <v>112</v>
      </c>
      <c r="S75" s="29">
        <v>38405</v>
      </c>
      <c r="T75" s="23" t="s">
        <v>720</v>
      </c>
      <c r="V75" s="31">
        <v>112</v>
      </c>
      <c r="W75" s="23" t="s">
        <v>375</v>
      </c>
      <c r="X75" s="23" t="s">
        <v>89</v>
      </c>
      <c r="Y75" s="163"/>
    </row>
    <row r="76" spans="3:25" x14ac:dyDescent="0.2">
      <c r="C76" s="29">
        <v>43245</v>
      </c>
      <c r="D76" s="30"/>
      <c r="H76" s="30"/>
      <c r="I76" s="109">
        <v>113</v>
      </c>
      <c r="J76" s="109" t="s">
        <v>712</v>
      </c>
      <c r="N76" s="29">
        <v>42897</v>
      </c>
      <c r="Q76" s="23"/>
      <c r="R76" s="24">
        <v>113</v>
      </c>
      <c r="S76" s="29">
        <v>38405</v>
      </c>
      <c r="T76" s="23" t="s">
        <v>719</v>
      </c>
      <c r="V76" s="31">
        <v>113</v>
      </c>
      <c r="W76" s="23" t="s">
        <v>376</v>
      </c>
      <c r="X76" s="23" t="s">
        <v>90</v>
      </c>
      <c r="Y76" s="163"/>
    </row>
    <row r="77" spans="3:25" x14ac:dyDescent="0.2">
      <c r="C77" s="29">
        <v>43246</v>
      </c>
      <c r="D77" s="30"/>
      <c r="H77" s="30"/>
      <c r="I77" s="109">
        <v>114</v>
      </c>
      <c r="J77" s="109" t="s">
        <v>712</v>
      </c>
      <c r="N77" s="29">
        <v>42898</v>
      </c>
      <c r="Q77" s="23"/>
      <c r="R77" s="24">
        <v>114</v>
      </c>
      <c r="S77" s="29">
        <v>38405</v>
      </c>
      <c r="T77" s="23" t="s">
        <v>720</v>
      </c>
      <c r="V77" s="31">
        <v>114</v>
      </c>
      <c r="W77" s="23" t="s">
        <v>377</v>
      </c>
      <c r="X77" s="23" t="s">
        <v>91</v>
      </c>
      <c r="Y77" s="163"/>
    </row>
    <row r="78" spans="3:25" x14ac:dyDescent="0.2">
      <c r="C78" s="29">
        <v>43247</v>
      </c>
      <c r="D78" s="30"/>
      <c r="E78" s="30"/>
      <c r="H78" s="30"/>
      <c r="I78" s="109">
        <v>116</v>
      </c>
      <c r="J78" s="109" t="s">
        <v>712</v>
      </c>
      <c r="N78" s="29">
        <v>42899</v>
      </c>
      <c r="Q78" s="23"/>
      <c r="R78" s="24">
        <v>116</v>
      </c>
      <c r="S78" s="29">
        <v>38405</v>
      </c>
      <c r="T78" s="23" t="s">
        <v>719</v>
      </c>
      <c r="V78" s="31">
        <v>116</v>
      </c>
      <c r="W78" s="23" t="s">
        <v>378</v>
      </c>
      <c r="X78" s="23" t="s">
        <v>93</v>
      </c>
      <c r="Y78" s="163"/>
    </row>
    <row r="79" spans="3:25" x14ac:dyDescent="0.2">
      <c r="C79" s="29">
        <v>43248</v>
      </c>
      <c r="D79" s="30"/>
      <c r="E79" s="30"/>
      <c r="H79" s="30"/>
      <c r="I79" s="109">
        <v>117</v>
      </c>
      <c r="J79" s="109" t="s">
        <v>712</v>
      </c>
      <c r="N79" s="29">
        <v>42900</v>
      </c>
      <c r="Q79" s="23"/>
      <c r="R79" s="24">
        <v>117</v>
      </c>
      <c r="S79" s="29">
        <v>38405</v>
      </c>
      <c r="T79" s="23" t="s">
        <v>720</v>
      </c>
      <c r="V79" s="31">
        <v>117</v>
      </c>
      <c r="W79" s="23" t="s">
        <v>379</v>
      </c>
      <c r="X79" s="23" t="s">
        <v>90</v>
      </c>
      <c r="Y79" s="163"/>
    </row>
    <row r="80" spans="3:25" x14ac:dyDescent="0.2">
      <c r="C80" s="29">
        <v>43249</v>
      </c>
      <c r="D80" s="30"/>
      <c r="E80" s="30"/>
      <c r="H80" s="30"/>
      <c r="I80" s="109">
        <v>118</v>
      </c>
      <c r="J80" s="109" t="s">
        <v>712</v>
      </c>
      <c r="N80" s="29">
        <v>42901</v>
      </c>
      <c r="Q80" s="23"/>
      <c r="R80" s="24">
        <v>118</v>
      </c>
      <c r="S80" s="29">
        <v>38405</v>
      </c>
      <c r="T80" s="23" t="s">
        <v>719</v>
      </c>
      <c r="V80" s="31">
        <v>118</v>
      </c>
      <c r="W80" s="23" t="s">
        <v>380</v>
      </c>
      <c r="X80" s="23" t="s">
        <v>90</v>
      </c>
      <c r="Y80" s="163"/>
    </row>
    <row r="81" spans="2:25" x14ac:dyDescent="0.2">
      <c r="C81" s="29">
        <v>43250</v>
      </c>
      <c r="D81" s="30"/>
      <c r="E81" s="30"/>
      <c r="H81" s="30"/>
      <c r="I81" s="109">
        <v>119</v>
      </c>
      <c r="J81" s="109" t="s">
        <v>712</v>
      </c>
      <c r="N81" s="29">
        <v>42902</v>
      </c>
      <c r="Q81" s="23"/>
      <c r="R81" s="24">
        <v>119</v>
      </c>
      <c r="S81" s="29">
        <v>38405</v>
      </c>
      <c r="T81" s="23" t="s">
        <v>720</v>
      </c>
      <c r="V81" s="31">
        <v>119</v>
      </c>
      <c r="W81" s="23" t="s">
        <v>381</v>
      </c>
      <c r="X81" s="23" t="s">
        <v>94</v>
      </c>
      <c r="Y81" s="163"/>
    </row>
    <row r="82" spans="2:25" x14ac:dyDescent="0.2">
      <c r="C82" s="29">
        <v>43251</v>
      </c>
      <c r="D82" s="30"/>
      <c r="E82" s="30"/>
      <c r="H82" s="30"/>
      <c r="I82" s="109">
        <v>120</v>
      </c>
      <c r="J82" s="109" t="s">
        <v>712</v>
      </c>
      <c r="N82" s="29">
        <v>42903</v>
      </c>
      <c r="Q82" s="23"/>
      <c r="R82" s="24">
        <v>120</v>
      </c>
      <c r="S82" s="29">
        <v>38405</v>
      </c>
      <c r="T82" s="23" t="s">
        <v>720</v>
      </c>
      <c r="V82" s="31">
        <v>120</v>
      </c>
      <c r="W82" s="23" t="s">
        <v>292</v>
      </c>
      <c r="X82" s="23" t="s">
        <v>89</v>
      </c>
      <c r="Y82" s="163"/>
    </row>
    <row r="83" spans="2:25" x14ac:dyDescent="0.2">
      <c r="C83" s="29">
        <v>43252</v>
      </c>
      <c r="D83" s="30"/>
      <c r="E83" s="30"/>
      <c r="H83" s="30"/>
      <c r="I83" s="109">
        <v>121</v>
      </c>
      <c r="J83" s="109" t="s">
        <v>712</v>
      </c>
      <c r="N83" s="29">
        <v>42904</v>
      </c>
      <c r="Q83" s="23"/>
      <c r="R83" s="24">
        <v>121</v>
      </c>
      <c r="S83" s="29">
        <v>38405</v>
      </c>
      <c r="T83" s="23" t="s">
        <v>720</v>
      </c>
      <c r="V83" s="31">
        <v>121</v>
      </c>
      <c r="W83" s="23" t="s">
        <v>238</v>
      </c>
      <c r="X83" s="23" t="s">
        <v>89</v>
      </c>
      <c r="Y83" s="163"/>
    </row>
    <row r="84" spans="2:25" x14ac:dyDescent="0.2">
      <c r="C84" s="29">
        <v>43253</v>
      </c>
      <c r="D84" s="30"/>
      <c r="E84" s="30"/>
      <c r="H84" s="30"/>
      <c r="I84" s="109">
        <v>126</v>
      </c>
      <c r="J84" s="109" t="s">
        <v>712</v>
      </c>
      <c r="N84" s="29">
        <v>42905</v>
      </c>
      <c r="Q84" s="23"/>
      <c r="R84" s="24">
        <v>126</v>
      </c>
      <c r="S84" s="29">
        <v>38405</v>
      </c>
      <c r="T84" s="23" t="s">
        <v>720</v>
      </c>
      <c r="V84" s="31">
        <v>126</v>
      </c>
      <c r="W84" s="23" t="s">
        <v>192</v>
      </c>
      <c r="X84" s="23" t="s">
        <v>89</v>
      </c>
      <c r="Y84" s="163"/>
    </row>
    <row r="85" spans="2:25" x14ac:dyDescent="0.2">
      <c r="C85" s="29">
        <v>43254</v>
      </c>
      <c r="D85" s="30"/>
      <c r="E85" s="30"/>
      <c r="H85" s="30"/>
      <c r="I85" s="109">
        <v>127</v>
      </c>
      <c r="J85" s="109" t="s">
        <v>712</v>
      </c>
      <c r="N85" s="29">
        <v>42906</v>
      </c>
      <c r="Q85" s="23"/>
      <c r="R85" s="24">
        <v>127</v>
      </c>
      <c r="S85" s="29">
        <v>38405</v>
      </c>
      <c r="T85" s="23" t="s">
        <v>720</v>
      </c>
      <c r="V85" s="31">
        <v>127</v>
      </c>
      <c r="W85" s="23" t="s">
        <v>193</v>
      </c>
      <c r="X85" s="23" t="s">
        <v>90</v>
      </c>
      <c r="Y85" s="163"/>
    </row>
    <row r="86" spans="2:25" x14ac:dyDescent="0.2">
      <c r="C86" s="29">
        <v>43255</v>
      </c>
      <c r="D86" s="30"/>
      <c r="E86" s="30"/>
      <c r="H86" s="30"/>
      <c r="I86" s="109">
        <v>129</v>
      </c>
      <c r="J86" s="109" t="s">
        <v>712</v>
      </c>
      <c r="N86" s="29">
        <v>42907</v>
      </c>
      <c r="Q86" s="23"/>
      <c r="R86" s="24">
        <v>129</v>
      </c>
      <c r="S86" s="29">
        <v>38405</v>
      </c>
      <c r="T86" s="23" t="s">
        <v>719</v>
      </c>
      <c r="V86" s="31">
        <v>129</v>
      </c>
      <c r="W86" s="23" t="s">
        <v>194</v>
      </c>
      <c r="X86" s="23" t="s">
        <v>95</v>
      </c>
      <c r="Y86" s="163"/>
    </row>
    <row r="87" spans="2:25" x14ac:dyDescent="0.2">
      <c r="C87" s="29">
        <v>43256</v>
      </c>
      <c r="D87" s="30"/>
      <c r="E87" s="30"/>
      <c r="H87" s="30"/>
      <c r="I87" s="109">
        <v>132</v>
      </c>
      <c r="J87" s="109" t="s">
        <v>712</v>
      </c>
      <c r="N87" s="29">
        <v>42908</v>
      </c>
      <c r="Q87" s="23"/>
      <c r="R87" s="24">
        <v>132</v>
      </c>
      <c r="S87" s="29">
        <v>38405</v>
      </c>
      <c r="T87" s="23" t="s">
        <v>720</v>
      </c>
      <c r="V87" s="31">
        <v>132</v>
      </c>
      <c r="W87" s="23" t="s">
        <v>195</v>
      </c>
      <c r="X87" s="23" t="s">
        <v>91</v>
      </c>
      <c r="Y87" s="163"/>
    </row>
    <row r="88" spans="2:25" x14ac:dyDescent="0.2">
      <c r="C88" s="29">
        <v>43257</v>
      </c>
      <c r="D88" s="30"/>
      <c r="E88" s="30"/>
      <c r="H88" s="30"/>
      <c r="I88" s="109">
        <v>133</v>
      </c>
      <c r="J88" s="109" t="s">
        <v>712</v>
      </c>
      <c r="N88" s="29">
        <v>42909</v>
      </c>
      <c r="Q88" s="23"/>
      <c r="R88" s="24">
        <v>133</v>
      </c>
      <c r="S88" s="29">
        <v>38405</v>
      </c>
      <c r="T88" s="23" t="s">
        <v>720</v>
      </c>
      <c r="V88" s="31">
        <v>133</v>
      </c>
      <c r="W88" s="23" t="s">
        <v>196</v>
      </c>
      <c r="X88" s="23" t="s">
        <v>89</v>
      </c>
      <c r="Y88" s="163"/>
    </row>
    <row r="89" spans="2:25" x14ac:dyDescent="0.2">
      <c r="C89" s="29">
        <v>43258</v>
      </c>
      <c r="D89" s="30"/>
      <c r="E89" s="30"/>
      <c r="H89" s="30"/>
      <c r="I89" s="109">
        <v>135</v>
      </c>
      <c r="J89" s="109" t="s">
        <v>712</v>
      </c>
      <c r="N89" s="29">
        <v>42910</v>
      </c>
      <c r="Q89" s="23"/>
      <c r="R89" s="24">
        <v>135</v>
      </c>
      <c r="S89" s="29">
        <v>38405</v>
      </c>
      <c r="T89" s="23" t="s">
        <v>719</v>
      </c>
      <c r="V89" s="31">
        <v>135</v>
      </c>
      <c r="W89" s="23" t="s">
        <v>197</v>
      </c>
      <c r="X89" s="23" t="s">
        <v>90</v>
      </c>
      <c r="Y89" s="163"/>
    </row>
    <row r="90" spans="2:25" x14ac:dyDescent="0.2">
      <c r="C90" s="29">
        <v>43259</v>
      </c>
      <c r="D90" s="30"/>
      <c r="E90" s="30"/>
      <c r="H90" s="30"/>
      <c r="I90" s="109">
        <v>136</v>
      </c>
      <c r="J90" s="109" t="s">
        <v>712</v>
      </c>
      <c r="N90" s="29">
        <v>42911</v>
      </c>
      <c r="Q90" s="23"/>
      <c r="R90" s="24">
        <v>136</v>
      </c>
      <c r="S90" s="29">
        <v>38405</v>
      </c>
      <c r="T90" s="23" t="s">
        <v>720</v>
      </c>
      <c r="V90" s="31">
        <v>136</v>
      </c>
      <c r="W90" s="23" t="s">
        <v>198</v>
      </c>
      <c r="X90" s="23" t="s">
        <v>93</v>
      </c>
      <c r="Y90" s="163"/>
    </row>
    <row r="91" spans="2:25" x14ac:dyDescent="0.2">
      <c r="C91" s="29">
        <v>43260</v>
      </c>
      <c r="D91" s="30"/>
      <c r="E91" s="30"/>
      <c r="H91" s="30"/>
      <c r="I91" s="109">
        <v>139</v>
      </c>
      <c r="J91" s="109" t="s">
        <v>712</v>
      </c>
      <c r="N91" s="29">
        <v>42912</v>
      </c>
      <c r="Q91" s="23"/>
      <c r="R91" s="24">
        <v>139</v>
      </c>
      <c r="S91" s="29">
        <v>38405</v>
      </c>
      <c r="T91" s="23" t="s">
        <v>719</v>
      </c>
      <c r="V91" s="31">
        <v>139</v>
      </c>
      <c r="W91" s="23" t="s">
        <v>110</v>
      </c>
      <c r="X91" s="23" t="s">
        <v>94</v>
      </c>
      <c r="Y91" s="163"/>
    </row>
    <row r="92" spans="2:25" x14ac:dyDescent="0.2">
      <c r="C92" s="29">
        <v>43261</v>
      </c>
      <c r="D92" s="30"/>
      <c r="E92" s="30"/>
      <c r="H92" s="30"/>
      <c r="I92" s="109">
        <v>142</v>
      </c>
      <c r="J92" s="109" t="s">
        <v>712</v>
      </c>
      <c r="N92" s="29">
        <v>42913</v>
      </c>
      <c r="Q92" s="23"/>
      <c r="R92" s="24">
        <v>142</v>
      </c>
      <c r="S92" s="29">
        <v>38405</v>
      </c>
      <c r="T92" s="23" t="s">
        <v>720</v>
      </c>
      <c r="V92" s="31">
        <v>142</v>
      </c>
      <c r="W92" s="23" t="s">
        <v>111</v>
      </c>
      <c r="X92" s="23" t="s">
        <v>90</v>
      </c>
      <c r="Y92" s="163"/>
    </row>
    <row r="93" spans="2:25" x14ac:dyDescent="0.2">
      <c r="C93" s="29">
        <v>43262</v>
      </c>
      <c r="D93" s="30"/>
      <c r="E93" s="30"/>
      <c r="H93" s="30"/>
      <c r="I93" s="109">
        <v>148</v>
      </c>
      <c r="J93" s="109" t="s">
        <v>712</v>
      </c>
      <c r="N93" s="29">
        <v>42914</v>
      </c>
      <c r="Q93" s="23"/>
      <c r="R93" s="24">
        <v>148</v>
      </c>
      <c r="S93" s="29">
        <v>38405</v>
      </c>
      <c r="T93" s="23" t="s">
        <v>720</v>
      </c>
      <c r="V93" s="31">
        <v>148</v>
      </c>
      <c r="W93" s="23" t="s">
        <v>112</v>
      </c>
      <c r="X93" s="23" t="s">
        <v>91</v>
      </c>
      <c r="Y93" s="163"/>
    </row>
    <row r="94" spans="2:25" x14ac:dyDescent="0.2">
      <c r="C94" s="29">
        <v>43263</v>
      </c>
      <c r="D94" s="30"/>
      <c r="E94" s="30"/>
      <c r="H94" s="30"/>
      <c r="I94" s="109">
        <v>150</v>
      </c>
      <c r="J94" s="109" t="s">
        <v>712</v>
      </c>
      <c r="N94" s="29">
        <v>42915</v>
      </c>
      <c r="Q94" s="23"/>
      <c r="R94" s="24">
        <v>150</v>
      </c>
      <c r="S94" s="29">
        <v>38405</v>
      </c>
      <c r="T94" s="23" t="s">
        <v>719</v>
      </c>
      <c r="V94" s="31">
        <v>150</v>
      </c>
      <c r="W94" s="23" t="s">
        <v>113</v>
      </c>
      <c r="X94" s="23" t="s">
        <v>90</v>
      </c>
      <c r="Y94" s="163"/>
    </row>
    <row r="95" spans="2:25" x14ac:dyDescent="0.2">
      <c r="C95" s="29">
        <v>43264</v>
      </c>
      <c r="D95" s="30"/>
      <c r="E95" s="30"/>
      <c r="H95" s="30"/>
      <c r="I95" s="109">
        <v>151</v>
      </c>
      <c r="J95" s="109" t="s">
        <v>712</v>
      </c>
      <c r="N95" s="29">
        <v>42916</v>
      </c>
      <c r="Q95" s="23"/>
      <c r="R95" s="24">
        <v>151</v>
      </c>
      <c r="S95" s="29">
        <v>38405</v>
      </c>
      <c r="T95" s="23" t="s">
        <v>720</v>
      </c>
      <c r="V95" s="31">
        <v>151</v>
      </c>
      <c r="W95" s="23" t="s">
        <v>114</v>
      </c>
      <c r="X95" s="23" t="s">
        <v>89</v>
      </c>
      <c r="Y95" s="163"/>
    </row>
    <row r="96" spans="2:25" x14ac:dyDescent="0.2">
      <c r="B96" s="119"/>
      <c r="C96" s="29">
        <v>43265</v>
      </c>
      <c r="D96" s="120"/>
      <c r="E96" s="120"/>
      <c r="F96" s="119"/>
      <c r="G96" s="119"/>
      <c r="H96" s="30"/>
      <c r="I96" s="109">
        <v>152</v>
      </c>
      <c r="J96" s="109" t="s">
        <v>712</v>
      </c>
      <c r="N96" s="29">
        <v>42917</v>
      </c>
      <c r="Q96" s="23"/>
      <c r="R96" s="24">
        <v>152</v>
      </c>
      <c r="S96" s="29">
        <v>38405</v>
      </c>
      <c r="T96" s="23" t="s">
        <v>720</v>
      </c>
      <c r="V96" s="31">
        <v>152</v>
      </c>
      <c r="W96" s="23" t="s">
        <v>115</v>
      </c>
      <c r="X96" s="23" t="s">
        <v>91</v>
      </c>
      <c r="Y96" s="163"/>
    </row>
    <row r="97" spans="2:25" x14ac:dyDescent="0.2">
      <c r="B97" s="119"/>
      <c r="C97" s="29">
        <v>43266</v>
      </c>
      <c r="D97" s="120"/>
      <c r="E97" s="120"/>
      <c r="F97" s="119"/>
      <c r="G97" s="119"/>
      <c r="H97" s="30"/>
      <c r="I97" s="109">
        <v>153</v>
      </c>
      <c r="J97" s="109" t="s">
        <v>712</v>
      </c>
      <c r="N97" s="29">
        <v>42918</v>
      </c>
      <c r="Q97" s="23"/>
      <c r="R97" s="24">
        <v>153</v>
      </c>
      <c r="S97" s="29">
        <v>38405</v>
      </c>
      <c r="T97" s="23" t="s">
        <v>720</v>
      </c>
      <c r="V97" s="31">
        <v>153</v>
      </c>
      <c r="W97" s="23" t="s">
        <v>116</v>
      </c>
      <c r="X97" s="23" t="s">
        <v>90</v>
      </c>
      <c r="Y97" s="163"/>
    </row>
    <row r="98" spans="2:25" x14ac:dyDescent="0.2">
      <c r="B98" s="119"/>
      <c r="C98" s="29">
        <v>43267</v>
      </c>
      <c r="D98" s="120"/>
      <c r="E98" s="120"/>
      <c r="F98" s="119"/>
      <c r="G98" s="119"/>
      <c r="H98" s="30"/>
      <c r="I98" s="109">
        <v>154</v>
      </c>
      <c r="J98" s="109" t="s">
        <v>712</v>
      </c>
      <c r="N98" s="29">
        <v>42919</v>
      </c>
      <c r="Q98" s="23"/>
      <c r="R98" s="24">
        <v>154</v>
      </c>
      <c r="S98" s="29">
        <v>38405</v>
      </c>
      <c r="T98" s="23" t="s">
        <v>720</v>
      </c>
      <c r="V98" s="31">
        <v>154</v>
      </c>
      <c r="W98" s="23" t="s">
        <v>117</v>
      </c>
      <c r="X98" s="23" t="s">
        <v>89</v>
      </c>
      <c r="Y98" s="163"/>
    </row>
    <row r="99" spans="2:25" x14ac:dyDescent="0.2">
      <c r="B99" s="119"/>
      <c r="C99" s="29">
        <v>43268</v>
      </c>
      <c r="D99" s="120"/>
      <c r="E99" s="120"/>
      <c r="F99" s="119"/>
      <c r="G99" s="119"/>
      <c r="H99" s="30"/>
      <c r="I99" s="109">
        <v>155</v>
      </c>
      <c r="J99" s="109" t="s">
        <v>712</v>
      </c>
      <c r="N99" s="29">
        <v>42920</v>
      </c>
      <c r="Q99" s="23"/>
      <c r="R99" s="24">
        <v>155</v>
      </c>
      <c r="S99" s="29">
        <v>38405</v>
      </c>
      <c r="T99" s="23" t="s">
        <v>719</v>
      </c>
      <c r="V99" s="31">
        <v>155</v>
      </c>
      <c r="W99" s="23" t="s">
        <v>199</v>
      </c>
      <c r="X99" s="23" t="s">
        <v>90</v>
      </c>
      <c r="Y99" s="163"/>
    </row>
    <row r="100" spans="2:25" x14ac:dyDescent="0.2">
      <c r="B100" s="119"/>
      <c r="C100" s="29">
        <v>43269</v>
      </c>
      <c r="D100" s="120"/>
      <c r="E100" s="120"/>
      <c r="F100" s="119"/>
      <c r="G100" s="119"/>
      <c r="H100" s="30"/>
      <c r="I100" s="109">
        <v>156</v>
      </c>
      <c r="J100" s="109" t="s">
        <v>712</v>
      </c>
      <c r="N100" s="29">
        <v>42921</v>
      </c>
      <c r="Q100" s="23"/>
      <c r="R100" s="24">
        <v>156</v>
      </c>
      <c r="S100" s="29">
        <v>38405</v>
      </c>
      <c r="T100" s="23" t="s">
        <v>719</v>
      </c>
      <c r="V100" s="31">
        <v>156</v>
      </c>
      <c r="W100" s="23" t="s">
        <v>200</v>
      </c>
      <c r="X100" s="23" t="s">
        <v>95</v>
      </c>
      <c r="Y100" s="163"/>
    </row>
    <row r="101" spans="2:25" x14ac:dyDescent="0.2">
      <c r="B101" s="119"/>
      <c r="C101" s="29">
        <v>43270</v>
      </c>
      <c r="D101" s="120"/>
      <c r="E101" s="120"/>
      <c r="F101" s="119"/>
      <c r="G101" s="119"/>
      <c r="H101" s="30"/>
      <c r="I101" s="109">
        <v>157</v>
      </c>
      <c r="J101" s="109" t="s">
        <v>712</v>
      </c>
      <c r="N101" s="29">
        <v>42922</v>
      </c>
      <c r="Q101" s="23"/>
      <c r="R101" s="24">
        <v>157</v>
      </c>
      <c r="S101" s="29">
        <v>38405</v>
      </c>
      <c r="T101" s="23" t="s">
        <v>720</v>
      </c>
      <c r="V101" s="31">
        <v>157</v>
      </c>
      <c r="W101" s="23" t="s">
        <v>239</v>
      </c>
      <c r="X101" s="23" t="s">
        <v>90</v>
      </c>
      <c r="Y101" s="163"/>
    </row>
    <row r="102" spans="2:25" x14ac:dyDescent="0.2">
      <c r="B102" s="119"/>
      <c r="C102" s="29">
        <v>43271</v>
      </c>
      <c r="D102" s="120"/>
      <c r="E102" s="120"/>
      <c r="F102" s="119"/>
      <c r="G102" s="119"/>
      <c r="H102" s="30"/>
      <c r="I102" s="109">
        <v>159</v>
      </c>
      <c r="J102" s="109" t="s">
        <v>712</v>
      </c>
      <c r="N102" s="29">
        <v>42923</v>
      </c>
      <c r="Q102" s="23"/>
      <c r="R102" s="24">
        <v>159</v>
      </c>
      <c r="S102" s="29">
        <v>38405</v>
      </c>
      <c r="T102" s="23" t="s">
        <v>719</v>
      </c>
      <c r="V102" s="31">
        <v>159</v>
      </c>
      <c r="W102" s="23" t="s">
        <v>240</v>
      </c>
      <c r="X102" s="23" t="s">
        <v>89</v>
      </c>
      <c r="Y102" s="163"/>
    </row>
    <row r="103" spans="2:25" x14ac:dyDescent="0.2">
      <c r="B103" s="119"/>
      <c r="C103" s="29">
        <v>43272</v>
      </c>
      <c r="D103" s="120"/>
      <c r="E103" s="120"/>
      <c r="F103" s="119"/>
      <c r="G103" s="119"/>
      <c r="H103" s="30"/>
      <c r="I103" s="109">
        <v>162</v>
      </c>
      <c r="J103" s="109" t="s">
        <v>712</v>
      </c>
      <c r="N103" s="29">
        <v>42924</v>
      </c>
      <c r="Q103" s="23"/>
      <c r="R103" s="24">
        <v>162</v>
      </c>
      <c r="S103" s="29">
        <v>38405</v>
      </c>
      <c r="T103" s="23" t="s">
        <v>719</v>
      </c>
      <c r="V103" s="31">
        <v>162</v>
      </c>
      <c r="W103" s="23" t="s">
        <v>360</v>
      </c>
      <c r="X103" s="23" t="s">
        <v>90</v>
      </c>
      <c r="Y103" s="163"/>
    </row>
    <row r="104" spans="2:25" x14ac:dyDescent="0.2">
      <c r="B104" s="119"/>
      <c r="C104" s="29">
        <v>43273</v>
      </c>
      <c r="D104" s="120"/>
      <c r="E104" s="120"/>
      <c r="F104" s="119"/>
      <c r="G104" s="119"/>
      <c r="H104" s="30"/>
      <c r="I104" s="109">
        <v>164</v>
      </c>
      <c r="J104" s="109" t="s">
        <v>712</v>
      </c>
      <c r="N104" s="29">
        <v>42925</v>
      </c>
      <c r="Q104" s="23"/>
      <c r="R104" s="24">
        <v>164</v>
      </c>
      <c r="S104" s="29">
        <v>38405</v>
      </c>
      <c r="T104" s="23" t="s">
        <v>719</v>
      </c>
      <c r="V104" s="31">
        <v>164</v>
      </c>
      <c r="W104" s="23" t="s">
        <v>361</v>
      </c>
      <c r="X104" s="23" t="s">
        <v>96</v>
      </c>
      <c r="Y104" s="163"/>
    </row>
    <row r="105" spans="2:25" x14ac:dyDescent="0.2">
      <c r="B105" s="119"/>
      <c r="C105" s="29">
        <v>43274</v>
      </c>
      <c r="D105" s="120"/>
      <c r="E105" s="120"/>
      <c r="F105" s="119"/>
      <c r="G105" s="119"/>
      <c r="H105" s="30"/>
      <c r="I105" s="109">
        <v>165</v>
      </c>
      <c r="J105" s="109" t="s">
        <v>712</v>
      </c>
      <c r="N105" s="29">
        <v>42926</v>
      </c>
      <c r="Q105" s="23"/>
      <c r="R105" s="24">
        <v>165</v>
      </c>
      <c r="S105" s="29">
        <v>38405</v>
      </c>
      <c r="T105" s="23" t="s">
        <v>719</v>
      </c>
      <c r="V105" s="31">
        <v>165</v>
      </c>
      <c r="W105" s="23" t="s">
        <v>362</v>
      </c>
      <c r="X105" s="23" t="s">
        <v>91</v>
      </c>
      <c r="Y105" s="163"/>
    </row>
    <row r="106" spans="2:25" x14ac:dyDescent="0.2">
      <c r="B106" s="119"/>
      <c r="C106" s="29">
        <v>43275</v>
      </c>
      <c r="D106" s="120"/>
      <c r="E106" s="120"/>
      <c r="F106" s="119"/>
      <c r="G106" s="119"/>
      <c r="H106" s="30"/>
      <c r="I106" s="109">
        <v>166</v>
      </c>
      <c r="J106" s="109" t="s">
        <v>712</v>
      </c>
      <c r="N106" s="29">
        <v>42927</v>
      </c>
      <c r="Q106" s="23"/>
      <c r="R106" s="24">
        <v>166</v>
      </c>
      <c r="S106" s="29">
        <v>38405</v>
      </c>
      <c r="T106" s="23" t="s">
        <v>719</v>
      </c>
      <c r="V106" s="31">
        <v>166</v>
      </c>
      <c r="W106" s="23" t="s">
        <v>363</v>
      </c>
      <c r="X106" s="23" t="s">
        <v>90</v>
      </c>
      <c r="Y106" s="163"/>
    </row>
    <row r="107" spans="2:25" x14ac:dyDescent="0.2">
      <c r="B107" s="119"/>
      <c r="C107" s="29">
        <v>43276</v>
      </c>
      <c r="D107" s="120"/>
      <c r="E107" s="120"/>
      <c r="F107" s="119"/>
      <c r="G107" s="119"/>
      <c r="H107" s="30"/>
      <c r="I107" s="109">
        <v>167</v>
      </c>
      <c r="J107" s="109" t="s">
        <v>712</v>
      </c>
      <c r="N107" s="29">
        <v>42928</v>
      </c>
      <c r="Q107" s="23"/>
      <c r="R107" s="24">
        <v>167</v>
      </c>
      <c r="S107" s="29">
        <v>38405</v>
      </c>
      <c r="T107" s="23" t="s">
        <v>719</v>
      </c>
      <c r="V107" s="31">
        <v>167</v>
      </c>
      <c r="W107" s="23" t="s">
        <v>364</v>
      </c>
      <c r="X107" s="23" t="s">
        <v>89</v>
      </c>
      <c r="Y107" s="163"/>
    </row>
    <row r="108" spans="2:25" x14ac:dyDescent="0.2">
      <c r="B108" s="119"/>
      <c r="C108" s="29">
        <v>43277</v>
      </c>
      <c r="D108" s="120"/>
      <c r="E108" s="120"/>
      <c r="F108" s="119"/>
      <c r="G108" s="119"/>
      <c r="H108" s="30"/>
      <c r="I108" s="109">
        <v>168</v>
      </c>
      <c r="J108" s="109" t="s">
        <v>712</v>
      </c>
      <c r="N108" s="29">
        <v>42929</v>
      </c>
      <c r="Q108" s="23"/>
      <c r="R108" s="24">
        <v>168</v>
      </c>
      <c r="S108" s="29">
        <v>38405</v>
      </c>
      <c r="T108" s="23" t="s">
        <v>720</v>
      </c>
      <c r="V108" s="31">
        <v>168</v>
      </c>
      <c r="W108" s="23" t="s">
        <v>365</v>
      </c>
      <c r="X108" s="23" t="s">
        <v>90</v>
      </c>
      <c r="Y108" s="163"/>
    </row>
    <row r="109" spans="2:25" x14ac:dyDescent="0.2">
      <c r="B109" s="119"/>
      <c r="C109" s="29">
        <v>43278</v>
      </c>
      <c r="D109" s="120"/>
      <c r="E109" s="120"/>
      <c r="F109" s="119"/>
      <c r="G109" s="119"/>
      <c r="H109" s="30"/>
      <c r="I109" s="109">
        <v>169</v>
      </c>
      <c r="J109" s="109" t="s">
        <v>712</v>
      </c>
      <c r="N109" s="29">
        <v>42930</v>
      </c>
      <c r="Q109" s="23"/>
      <c r="R109" s="24">
        <v>169</v>
      </c>
      <c r="S109" s="29">
        <v>38405</v>
      </c>
      <c r="T109" s="23" t="s">
        <v>719</v>
      </c>
      <c r="V109" s="31">
        <v>169</v>
      </c>
      <c r="W109" s="23" t="s">
        <v>366</v>
      </c>
      <c r="X109" s="23" t="s">
        <v>96</v>
      </c>
      <c r="Y109" s="163"/>
    </row>
    <row r="110" spans="2:25" x14ac:dyDescent="0.2">
      <c r="B110" s="119"/>
      <c r="C110" s="29">
        <v>43279</v>
      </c>
      <c r="D110" s="120"/>
      <c r="E110" s="120"/>
      <c r="F110" s="119"/>
      <c r="G110" s="119"/>
      <c r="H110" s="30"/>
      <c r="I110" s="109">
        <v>170</v>
      </c>
      <c r="J110" s="109" t="s">
        <v>712</v>
      </c>
      <c r="N110" s="29">
        <v>42931</v>
      </c>
      <c r="Q110" s="23"/>
      <c r="R110" s="24">
        <v>170</v>
      </c>
      <c r="S110" s="29">
        <v>38405</v>
      </c>
      <c r="T110" s="23" t="s">
        <v>719</v>
      </c>
      <c r="V110" s="31">
        <v>170</v>
      </c>
      <c r="W110" s="23" t="s">
        <v>367</v>
      </c>
      <c r="X110" s="23" t="s">
        <v>94</v>
      </c>
      <c r="Y110" s="163"/>
    </row>
    <row r="111" spans="2:25" x14ac:dyDescent="0.2">
      <c r="B111" s="119"/>
      <c r="C111" s="29">
        <v>43280</v>
      </c>
      <c r="D111" s="120"/>
      <c r="E111" s="120"/>
      <c r="F111" s="119"/>
      <c r="G111" s="119"/>
      <c r="H111" s="30"/>
      <c r="I111" s="109">
        <v>175</v>
      </c>
      <c r="J111" s="109" t="s">
        <v>712</v>
      </c>
      <c r="N111" s="29">
        <v>42932</v>
      </c>
      <c r="Q111" s="23"/>
      <c r="R111" s="24">
        <v>175</v>
      </c>
      <c r="S111" s="29">
        <v>38405</v>
      </c>
      <c r="T111" s="23" t="s">
        <v>720</v>
      </c>
      <c r="V111" s="31">
        <v>175</v>
      </c>
      <c r="W111" s="23" t="s">
        <v>368</v>
      </c>
      <c r="X111" s="23" t="s">
        <v>91</v>
      </c>
      <c r="Y111" s="163"/>
    </row>
    <row r="112" spans="2:25" x14ac:dyDescent="0.2">
      <c r="B112" s="119"/>
      <c r="C112" s="29">
        <v>43281</v>
      </c>
      <c r="D112" s="120"/>
      <c r="E112" s="120"/>
      <c r="F112" s="119"/>
      <c r="G112" s="119"/>
      <c r="H112" s="30"/>
      <c r="I112" s="109">
        <v>177</v>
      </c>
      <c r="J112" s="109" t="s">
        <v>712</v>
      </c>
      <c r="N112" s="29">
        <v>42933</v>
      </c>
      <c r="Q112" s="23"/>
      <c r="R112" s="24">
        <v>177</v>
      </c>
      <c r="S112" s="29">
        <v>38405</v>
      </c>
      <c r="T112" s="23" t="s">
        <v>720</v>
      </c>
      <c r="V112" s="31">
        <v>177</v>
      </c>
      <c r="W112" s="23" t="s">
        <v>369</v>
      </c>
      <c r="X112" s="23" t="s">
        <v>93</v>
      </c>
      <c r="Y112" s="163"/>
    </row>
    <row r="113" spans="2:25" x14ac:dyDescent="0.2">
      <c r="B113" s="159"/>
      <c r="C113" s="29"/>
      <c r="D113" s="160"/>
      <c r="E113" s="160"/>
      <c r="F113" s="159"/>
      <c r="G113" s="159"/>
      <c r="H113" s="30"/>
      <c r="I113" s="109">
        <v>178</v>
      </c>
      <c r="J113" s="109" t="s">
        <v>712</v>
      </c>
      <c r="N113" s="29">
        <v>42934</v>
      </c>
      <c r="Q113" s="23"/>
      <c r="R113" s="24">
        <v>178</v>
      </c>
      <c r="S113" s="29">
        <v>38405</v>
      </c>
      <c r="T113" s="23" t="s">
        <v>719</v>
      </c>
      <c r="V113" s="31">
        <v>178</v>
      </c>
      <c r="W113" s="23" t="s">
        <v>466</v>
      </c>
      <c r="X113" s="23" t="s">
        <v>94</v>
      </c>
      <c r="Y113" s="163"/>
    </row>
    <row r="114" spans="2:25" x14ac:dyDescent="0.2">
      <c r="B114" s="159"/>
      <c r="C114" s="29"/>
      <c r="D114" s="160"/>
      <c r="E114" s="160"/>
      <c r="F114" s="159"/>
      <c r="G114" s="159"/>
      <c r="H114" s="30"/>
      <c r="I114" s="109">
        <v>180</v>
      </c>
      <c r="J114" s="109" t="s">
        <v>712</v>
      </c>
      <c r="N114" s="29">
        <v>42935</v>
      </c>
      <c r="Q114" s="23"/>
      <c r="R114" s="24">
        <v>180</v>
      </c>
      <c r="S114" s="29">
        <v>38405</v>
      </c>
      <c r="T114" s="23" t="s">
        <v>720</v>
      </c>
      <c r="V114" s="31">
        <v>180</v>
      </c>
      <c r="W114" s="23" t="s">
        <v>467</v>
      </c>
      <c r="X114" s="23" t="s">
        <v>90</v>
      </c>
      <c r="Y114" s="163"/>
    </row>
    <row r="115" spans="2:25" x14ac:dyDescent="0.2">
      <c r="B115" s="159"/>
      <c r="C115" s="29"/>
      <c r="D115" s="160"/>
      <c r="E115" s="160"/>
      <c r="F115" s="159"/>
      <c r="G115" s="159"/>
      <c r="H115" s="30"/>
      <c r="I115" s="109">
        <v>183</v>
      </c>
      <c r="J115" s="109" t="s">
        <v>712</v>
      </c>
      <c r="N115" s="29">
        <v>42936</v>
      </c>
      <c r="Q115" s="23"/>
      <c r="R115" s="24">
        <v>183</v>
      </c>
      <c r="S115" s="29">
        <v>38405</v>
      </c>
      <c r="T115" s="23" t="s">
        <v>719</v>
      </c>
      <c r="V115" s="31">
        <v>183</v>
      </c>
      <c r="W115" s="23" t="s">
        <v>468</v>
      </c>
      <c r="X115" s="23" t="s">
        <v>97</v>
      </c>
      <c r="Y115" s="163"/>
    </row>
    <row r="116" spans="2:25" x14ac:dyDescent="0.2">
      <c r="B116" s="159"/>
      <c r="C116" s="29"/>
      <c r="D116" s="160"/>
      <c r="E116" s="160"/>
      <c r="F116" s="159"/>
      <c r="G116" s="159"/>
      <c r="H116" s="30"/>
      <c r="I116" s="109">
        <v>189</v>
      </c>
      <c r="J116" s="109" t="s">
        <v>712</v>
      </c>
      <c r="N116" s="29">
        <v>42937</v>
      </c>
      <c r="Q116" s="23"/>
      <c r="R116" s="24">
        <v>189</v>
      </c>
      <c r="S116" s="29">
        <v>38405</v>
      </c>
      <c r="T116" s="23" t="s">
        <v>719</v>
      </c>
      <c r="V116" s="31">
        <v>189</v>
      </c>
      <c r="W116" s="23" t="s">
        <v>469</v>
      </c>
      <c r="X116" s="23" t="s">
        <v>90</v>
      </c>
      <c r="Y116" s="163"/>
    </row>
    <row r="117" spans="2:25" x14ac:dyDescent="0.2">
      <c r="C117" s="29"/>
      <c r="D117" s="30"/>
      <c r="E117" s="30"/>
      <c r="H117" s="30"/>
      <c r="I117" s="109">
        <v>199</v>
      </c>
      <c r="J117" s="109" t="s">
        <v>712</v>
      </c>
      <c r="N117" s="29">
        <v>42938</v>
      </c>
      <c r="Q117" s="23"/>
      <c r="R117" s="24">
        <v>199</v>
      </c>
      <c r="S117" s="29">
        <v>38405</v>
      </c>
      <c r="T117" s="23" t="s">
        <v>720</v>
      </c>
      <c r="V117" s="31">
        <v>199</v>
      </c>
      <c r="W117" s="23" t="s">
        <v>315</v>
      </c>
      <c r="X117" s="23" t="s">
        <v>90</v>
      </c>
      <c r="Y117" s="163"/>
    </row>
    <row r="118" spans="2:25" x14ac:dyDescent="0.2">
      <c r="C118" s="29"/>
      <c r="D118" s="30"/>
      <c r="E118" s="30"/>
      <c r="H118" s="30"/>
      <c r="I118" s="109">
        <v>202</v>
      </c>
      <c r="J118" s="109" t="s">
        <v>712</v>
      </c>
      <c r="N118" s="29">
        <v>42939</v>
      </c>
      <c r="Q118" s="23"/>
      <c r="R118" s="24">
        <v>202</v>
      </c>
      <c r="S118" s="29">
        <v>38405</v>
      </c>
      <c r="T118" s="23" t="s">
        <v>720</v>
      </c>
      <c r="V118" s="31">
        <v>202</v>
      </c>
      <c r="W118" s="23" t="s">
        <v>316</v>
      </c>
      <c r="X118" s="23" t="s">
        <v>90</v>
      </c>
      <c r="Y118" s="163"/>
    </row>
    <row r="119" spans="2:25" x14ac:dyDescent="0.2">
      <c r="C119" s="29"/>
      <c r="D119" s="30"/>
      <c r="E119" s="30"/>
      <c r="H119" s="30"/>
      <c r="I119" s="109">
        <v>204</v>
      </c>
      <c r="J119" s="109" t="s">
        <v>712</v>
      </c>
      <c r="N119" s="29">
        <v>42940</v>
      </c>
      <c r="Q119" s="23"/>
      <c r="R119" s="24">
        <v>204</v>
      </c>
      <c r="S119" s="29">
        <v>38405</v>
      </c>
      <c r="T119" s="23" t="s">
        <v>719</v>
      </c>
      <c r="V119" s="31">
        <v>204</v>
      </c>
      <c r="W119" s="23" t="s">
        <v>317</v>
      </c>
      <c r="X119" s="23" t="s">
        <v>90</v>
      </c>
      <c r="Y119" s="163"/>
    </row>
    <row r="120" spans="2:25" x14ac:dyDescent="0.2">
      <c r="C120" s="29"/>
      <c r="D120" s="30"/>
      <c r="E120" s="30"/>
      <c r="H120" s="30"/>
      <c r="I120" s="109">
        <v>206</v>
      </c>
      <c r="J120" s="109" t="s">
        <v>712</v>
      </c>
      <c r="N120" s="29">
        <v>42941</v>
      </c>
      <c r="Q120" s="23"/>
      <c r="R120" s="24">
        <v>206</v>
      </c>
      <c r="S120" s="29">
        <v>38405</v>
      </c>
      <c r="T120" s="23" t="s">
        <v>720</v>
      </c>
      <c r="V120" s="31">
        <v>206</v>
      </c>
      <c r="W120" s="23" t="s">
        <v>318</v>
      </c>
      <c r="X120" s="23" t="s">
        <v>89</v>
      </c>
      <c r="Y120" s="163"/>
    </row>
    <row r="121" spans="2:25" x14ac:dyDescent="0.2">
      <c r="C121" s="29"/>
      <c r="D121" s="30"/>
      <c r="E121" s="30"/>
      <c r="H121" s="30"/>
      <c r="I121" s="109">
        <v>207</v>
      </c>
      <c r="J121" s="109" t="s">
        <v>712</v>
      </c>
      <c r="N121" s="29">
        <v>42942</v>
      </c>
      <c r="Q121" s="23"/>
      <c r="R121" s="24">
        <v>207</v>
      </c>
      <c r="S121" s="29">
        <v>38405</v>
      </c>
      <c r="T121" s="23" t="s">
        <v>719</v>
      </c>
      <c r="V121" s="31">
        <v>207</v>
      </c>
      <c r="W121" s="23" t="s">
        <v>248</v>
      </c>
      <c r="X121" s="23" t="s">
        <v>94</v>
      </c>
      <c r="Y121" s="163"/>
    </row>
    <row r="122" spans="2:25" x14ac:dyDescent="0.2">
      <c r="C122" s="29"/>
      <c r="D122" s="30"/>
      <c r="E122" s="30"/>
      <c r="H122" s="30"/>
      <c r="I122" s="109">
        <v>208</v>
      </c>
      <c r="J122" s="109" t="s">
        <v>712</v>
      </c>
      <c r="N122" s="29">
        <v>42943</v>
      </c>
      <c r="Q122" s="23"/>
      <c r="R122" s="24">
        <v>208</v>
      </c>
      <c r="S122" s="29">
        <v>38405</v>
      </c>
      <c r="T122" s="23" t="s">
        <v>719</v>
      </c>
      <c r="V122" s="31">
        <v>208</v>
      </c>
      <c r="W122" s="23" t="s">
        <v>249</v>
      </c>
      <c r="X122" s="23" t="s">
        <v>98</v>
      </c>
      <c r="Y122" s="163"/>
    </row>
    <row r="123" spans="2:25" x14ac:dyDescent="0.2">
      <c r="C123" s="29"/>
      <c r="D123" s="30"/>
      <c r="E123" s="30"/>
      <c r="H123" s="30"/>
      <c r="I123" s="109">
        <v>209</v>
      </c>
      <c r="J123" s="109" t="s">
        <v>712</v>
      </c>
      <c r="N123" s="29">
        <v>42944</v>
      </c>
      <c r="Q123" s="23"/>
      <c r="R123" s="24">
        <v>209</v>
      </c>
      <c r="S123" s="29">
        <v>38405</v>
      </c>
      <c r="T123" s="23" t="s">
        <v>719</v>
      </c>
      <c r="V123" s="31">
        <v>209</v>
      </c>
      <c r="W123" s="23" t="s">
        <v>250</v>
      </c>
      <c r="X123" s="23" t="s">
        <v>90</v>
      </c>
      <c r="Y123" s="163"/>
    </row>
    <row r="124" spans="2:25" x14ac:dyDescent="0.2">
      <c r="C124" s="29"/>
      <c r="D124" s="30"/>
      <c r="E124" s="30"/>
      <c r="H124" s="30"/>
      <c r="I124" s="109">
        <v>210</v>
      </c>
      <c r="J124" s="109" t="s">
        <v>712</v>
      </c>
      <c r="N124" s="29">
        <v>42945</v>
      </c>
      <c r="Q124" s="23"/>
      <c r="R124" s="24">
        <v>210</v>
      </c>
      <c r="S124" s="29">
        <v>38405</v>
      </c>
      <c r="T124" s="23" t="s">
        <v>720</v>
      </c>
      <c r="V124" s="31">
        <v>210</v>
      </c>
      <c r="W124" s="23" t="s">
        <v>251</v>
      </c>
      <c r="X124" s="23" t="s">
        <v>90</v>
      </c>
      <c r="Y124" s="163"/>
    </row>
    <row r="125" spans="2:25" x14ac:dyDescent="0.2">
      <c r="C125" s="29"/>
      <c r="D125" s="30"/>
      <c r="E125" s="30"/>
      <c r="H125" s="30"/>
      <c r="I125" s="109">
        <v>213</v>
      </c>
      <c r="J125" s="109" t="s">
        <v>712</v>
      </c>
      <c r="N125" s="29">
        <v>42946</v>
      </c>
      <c r="Q125" s="23"/>
      <c r="R125" s="24">
        <v>213</v>
      </c>
      <c r="S125" s="29">
        <v>38405</v>
      </c>
      <c r="T125" s="23" t="s">
        <v>720</v>
      </c>
      <c r="V125" s="31">
        <v>213</v>
      </c>
      <c r="W125" s="23" t="s">
        <v>370</v>
      </c>
      <c r="X125" s="23" t="s">
        <v>89</v>
      </c>
      <c r="Y125" s="163"/>
    </row>
    <row r="126" spans="2:25" x14ac:dyDescent="0.2">
      <c r="C126" s="29"/>
      <c r="D126" s="30"/>
      <c r="E126" s="30"/>
      <c r="H126" s="30"/>
      <c r="I126" s="109">
        <v>214</v>
      </c>
      <c r="J126" s="109" t="s">
        <v>712</v>
      </c>
      <c r="N126" s="29">
        <v>42947</v>
      </c>
      <c r="Q126" s="23"/>
      <c r="R126" s="24">
        <v>214</v>
      </c>
      <c r="S126" s="29">
        <v>38405</v>
      </c>
      <c r="T126" s="23" t="s">
        <v>719</v>
      </c>
      <c r="V126" s="31">
        <v>214</v>
      </c>
      <c r="W126" s="23" t="s">
        <v>371</v>
      </c>
      <c r="X126" s="23" t="s">
        <v>89</v>
      </c>
      <c r="Y126" s="163"/>
    </row>
    <row r="127" spans="2:25" x14ac:dyDescent="0.2">
      <c r="C127" s="29"/>
      <c r="D127" s="30"/>
      <c r="E127" s="30"/>
      <c r="H127" s="30"/>
      <c r="I127" s="109">
        <v>217</v>
      </c>
      <c r="J127" s="109" t="s">
        <v>712</v>
      </c>
      <c r="N127" s="29">
        <v>42948</v>
      </c>
      <c r="Q127" s="23"/>
      <c r="R127" s="24">
        <v>217</v>
      </c>
      <c r="S127" s="29">
        <v>38405</v>
      </c>
      <c r="T127" s="23" t="s">
        <v>720</v>
      </c>
      <c r="V127" s="31">
        <v>217</v>
      </c>
      <c r="W127" s="23" t="s">
        <v>372</v>
      </c>
      <c r="X127" s="23" t="s">
        <v>89</v>
      </c>
      <c r="Y127" s="163"/>
    </row>
    <row r="128" spans="2:25" x14ac:dyDescent="0.2">
      <c r="C128" s="29"/>
      <c r="D128" s="30"/>
      <c r="E128" s="30"/>
      <c r="H128" s="30"/>
      <c r="I128" s="109">
        <v>224</v>
      </c>
      <c r="J128" s="109" t="s">
        <v>712</v>
      </c>
      <c r="N128" s="29">
        <v>42949</v>
      </c>
      <c r="Q128" s="23"/>
      <c r="R128" s="24">
        <v>224</v>
      </c>
      <c r="S128" s="29">
        <v>38405</v>
      </c>
      <c r="T128" s="23" t="s">
        <v>719</v>
      </c>
      <c r="V128" s="31">
        <v>224</v>
      </c>
      <c r="W128" s="23" t="s">
        <v>470</v>
      </c>
      <c r="X128" s="23" t="s">
        <v>90</v>
      </c>
      <c r="Y128" s="163"/>
    </row>
    <row r="129" spans="3:25" x14ac:dyDescent="0.2">
      <c r="C129" s="29"/>
      <c r="D129" s="30"/>
      <c r="E129" s="30"/>
      <c r="H129" s="30"/>
      <c r="I129" s="109">
        <v>225</v>
      </c>
      <c r="J129" s="109" t="s">
        <v>712</v>
      </c>
      <c r="N129" s="29">
        <v>42950</v>
      </c>
      <c r="Q129" s="23"/>
      <c r="R129" s="24">
        <v>225</v>
      </c>
      <c r="S129" s="29">
        <v>38405</v>
      </c>
      <c r="T129" s="23" t="s">
        <v>720</v>
      </c>
      <c r="V129" s="31">
        <v>225</v>
      </c>
      <c r="W129" s="23" t="s">
        <v>471</v>
      </c>
      <c r="X129" s="23" t="s">
        <v>89</v>
      </c>
      <c r="Y129" s="163"/>
    </row>
    <row r="130" spans="3:25" x14ac:dyDescent="0.2">
      <c r="C130" s="29"/>
      <c r="D130" s="30"/>
      <c r="E130" s="30"/>
      <c r="H130" s="30"/>
      <c r="I130" s="109">
        <v>228</v>
      </c>
      <c r="J130" s="109" t="s">
        <v>712</v>
      </c>
      <c r="N130" s="29">
        <v>42951</v>
      </c>
      <c r="Q130" s="23"/>
      <c r="R130" s="24">
        <v>228</v>
      </c>
      <c r="S130" s="29">
        <v>38405</v>
      </c>
      <c r="T130" s="23" t="s">
        <v>720</v>
      </c>
      <c r="V130" s="31">
        <v>228</v>
      </c>
      <c r="W130" s="23" t="s">
        <v>425</v>
      </c>
      <c r="X130" s="23" t="s">
        <v>93</v>
      </c>
      <c r="Y130" s="163"/>
    </row>
    <row r="131" spans="3:25" x14ac:dyDescent="0.2">
      <c r="C131" s="29"/>
      <c r="D131" s="30"/>
      <c r="E131" s="30"/>
      <c r="H131" s="30"/>
      <c r="I131" s="109">
        <v>230</v>
      </c>
      <c r="J131" s="109" t="s">
        <v>712</v>
      </c>
      <c r="N131" s="29">
        <v>42952</v>
      </c>
      <c r="Q131" s="23"/>
      <c r="R131" s="24">
        <v>230</v>
      </c>
      <c r="S131" s="29">
        <v>38405</v>
      </c>
      <c r="T131" s="23" t="s">
        <v>719</v>
      </c>
      <c r="V131" s="31">
        <v>230</v>
      </c>
      <c r="W131" s="23" t="s">
        <v>426</v>
      </c>
      <c r="X131" s="23" t="s">
        <v>89</v>
      </c>
      <c r="Y131" s="163"/>
    </row>
    <row r="132" spans="3:25" x14ac:dyDescent="0.2">
      <c r="C132" s="29"/>
      <c r="D132" s="30"/>
      <c r="E132" s="30"/>
      <c r="H132" s="30"/>
      <c r="I132" s="109">
        <v>231</v>
      </c>
      <c r="J132" s="109" t="s">
        <v>712</v>
      </c>
      <c r="N132" s="29">
        <v>42953</v>
      </c>
      <c r="Q132" s="23"/>
      <c r="R132" s="24">
        <v>231</v>
      </c>
      <c r="S132" s="29">
        <v>38405</v>
      </c>
      <c r="T132" s="23" t="s">
        <v>719</v>
      </c>
      <c r="V132" s="31">
        <v>231</v>
      </c>
      <c r="W132" s="23" t="s">
        <v>427</v>
      </c>
      <c r="X132" s="23" t="s">
        <v>90</v>
      </c>
      <c r="Y132" s="163"/>
    </row>
    <row r="133" spans="3:25" x14ac:dyDescent="0.2">
      <c r="C133" s="29"/>
      <c r="D133" s="30"/>
      <c r="E133" s="30"/>
      <c r="H133" s="30"/>
      <c r="I133" s="109">
        <v>233</v>
      </c>
      <c r="J133" s="109" t="s">
        <v>712</v>
      </c>
      <c r="N133" s="29">
        <v>42954</v>
      </c>
      <c r="Q133" s="23"/>
      <c r="R133" s="24">
        <v>233</v>
      </c>
      <c r="S133" s="29">
        <v>38405</v>
      </c>
      <c r="T133" s="23" t="s">
        <v>719</v>
      </c>
      <c r="V133" s="31">
        <v>233</v>
      </c>
      <c r="W133" s="23" t="s">
        <v>428</v>
      </c>
      <c r="X133" s="23" t="s">
        <v>93</v>
      </c>
      <c r="Y133" s="163"/>
    </row>
    <row r="134" spans="3:25" x14ac:dyDescent="0.2">
      <c r="C134" s="29"/>
      <c r="D134" s="30"/>
      <c r="E134" s="30"/>
      <c r="H134" s="30"/>
      <c r="I134" s="109">
        <v>236</v>
      </c>
      <c r="J134" s="109" t="s">
        <v>712</v>
      </c>
      <c r="N134" s="29">
        <v>42955</v>
      </c>
      <c r="Q134" s="23"/>
      <c r="R134" s="24">
        <v>236</v>
      </c>
      <c r="S134" s="29">
        <v>38405</v>
      </c>
      <c r="T134" s="23" t="s">
        <v>720</v>
      </c>
      <c r="V134" s="31">
        <v>236</v>
      </c>
      <c r="W134" s="23" t="s">
        <v>319</v>
      </c>
      <c r="X134" s="23" t="s">
        <v>93</v>
      </c>
      <c r="Y134" s="163"/>
    </row>
    <row r="135" spans="3:25" x14ac:dyDescent="0.2">
      <c r="C135" s="29"/>
      <c r="D135" s="30"/>
      <c r="E135" s="30"/>
      <c r="H135" s="30"/>
      <c r="I135" s="109">
        <v>239</v>
      </c>
      <c r="J135" s="109" t="s">
        <v>712</v>
      </c>
      <c r="N135" s="29">
        <v>42956</v>
      </c>
      <c r="Q135" s="23"/>
      <c r="R135" s="24">
        <v>239</v>
      </c>
      <c r="S135" s="29">
        <v>38405</v>
      </c>
      <c r="T135" s="23" t="s">
        <v>720</v>
      </c>
      <c r="V135" s="31">
        <v>239</v>
      </c>
      <c r="W135" s="23" t="s">
        <v>320</v>
      </c>
      <c r="X135" s="23" t="s">
        <v>89</v>
      </c>
      <c r="Y135" s="163"/>
    </row>
    <row r="136" spans="3:25" x14ac:dyDescent="0.2">
      <c r="C136" s="29"/>
      <c r="D136" s="30"/>
      <c r="E136" s="30"/>
      <c r="H136" s="30"/>
      <c r="I136" s="109">
        <v>241</v>
      </c>
      <c r="J136" s="109" t="s">
        <v>712</v>
      </c>
      <c r="N136" s="29">
        <v>42957</v>
      </c>
      <c r="Q136" s="23"/>
      <c r="R136" s="24">
        <v>241</v>
      </c>
      <c r="S136" s="29">
        <v>38405</v>
      </c>
      <c r="T136" s="23" t="s">
        <v>720</v>
      </c>
      <c r="V136" s="31">
        <v>241</v>
      </c>
      <c r="W136" s="23" t="s">
        <v>484</v>
      </c>
      <c r="X136" s="23" t="s">
        <v>90</v>
      </c>
      <c r="Y136" s="163"/>
    </row>
    <row r="137" spans="3:25" x14ac:dyDescent="0.2">
      <c r="C137" s="29"/>
      <c r="D137" s="30"/>
      <c r="E137" s="30"/>
      <c r="H137" s="30"/>
      <c r="I137" s="109">
        <v>243</v>
      </c>
      <c r="J137" s="109" t="s">
        <v>712</v>
      </c>
      <c r="N137" s="29">
        <v>42958</v>
      </c>
      <c r="Q137" s="23"/>
      <c r="R137" s="24">
        <v>243</v>
      </c>
      <c r="S137" s="29">
        <v>38405</v>
      </c>
      <c r="T137" s="23" t="s">
        <v>719</v>
      </c>
      <c r="V137" s="31">
        <v>243</v>
      </c>
      <c r="W137" s="23" t="s">
        <v>385</v>
      </c>
      <c r="X137" s="23" t="s">
        <v>91</v>
      </c>
      <c r="Y137" s="163"/>
    </row>
    <row r="138" spans="3:25" x14ac:dyDescent="0.2">
      <c r="C138" s="29"/>
      <c r="D138" s="30"/>
      <c r="E138" s="30"/>
      <c r="H138" s="30"/>
      <c r="I138" s="109">
        <v>245</v>
      </c>
      <c r="J138" s="109" t="s">
        <v>712</v>
      </c>
      <c r="N138" s="29">
        <v>42959</v>
      </c>
      <c r="Q138" s="23"/>
      <c r="R138" s="24">
        <v>245</v>
      </c>
      <c r="S138" s="29">
        <v>38405</v>
      </c>
      <c r="T138" s="23" t="s">
        <v>720</v>
      </c>
      <c r="V138" s="31">
        <v>245</v>
      </c>
      <c r="W138" s="23" t="s">
        <v>386</v>
      </c>
      <c r="X138" s="23" t="s">
        <v>94</v>
      </c>
      <c r="Y138" s="163"/>
    </row>
    <row r="139" spans="3:25" x14ac:dyDescent="0.2">
      <c r="C139" s="29"/>
      <c r="D139" s="30"/>
      <c r="E139" s="30"/>
      <c r="H139" s="30"/>
      <c r="I139" s="109">
        <v>246</v>
      </c>
      <c r="J139" s="109" t="s">
        <v>712</v>
      </c>
      <c r="N139" s="29">
        <v>42960</v>
      </c>
      <c r="Q139" s="23"/>
      <c r="R139" s="24">
        <v>246</v>
      </c>
      <c r="S139" s="29">
        <v>38405</v>
      </c>
      <c r="T139" s="23" t="s">
        <v>719</v>
      </c>
      <c r="V139" s="31">
        <v>246</v>
      </c>
      <c r="W139" s="23" t="s">
        <v>387</v>
      </c>
      <c r="X139" s="23" t="s">
        <v>90</v>
      </c>
      <c r="Y139" s="163"/>
    </row>
    <row r="140" spans="3:25" x14ac:dyDescent="0.2">
      <c r="C140" s="29"/>
      <c r="D140" s="30"/>
      <c r="E140" s="30"/>
      <c r="H140" s="30"/>
      <c r="I140" s="109">
        <v>248</v>
      </c>
      <c r="J140" s="109" t="s">
        <v>712</v>
      </c>
      <c r="N140" s="29">
        <v>42961</v>
      </c>
      <c r="Q140" s="23"/>
      <c r="R140" s="24">
        <v>248</v>
      </c>
      <c r="S140" s="29">
        <v>38405</v>
      </c>
      <c r="T140" s="23" t="s">
        <v>720</v>
      </c>
      <c r="V140" s="31">
        <v>248</v>
      </c>
      <c r="W140" s="23" t="s">
        <v>388</v>
      </c>
      <c r="X140" s="23" t="s">
        <v>93</v>
      </c>
      <c r="Y140" s="163"/>
    </row>
    <row r="141" spans="3:25" x14ac:dyDescent="0.2">
      <c r="C141" s="29"/>
      <c r="D141" s="30"/>
      <c r="E141" s="30"/>
      <c r="H141" s="30"/>
      <c r="I141" s="109">
        <v>250</v>
      </c>
      <c r="J141" s="109" t="s">
        <v>712</v>
      </c>
      <c r="N141" s="29">
        <v>42962</v>
      </c>
      <c r="Q141" s="23"/>
      <c r="R141" s="24">
        <v>250</v>
      </c>
      <c r="S141" s="29">
        <v>38405</v>
      </c>
      <c r="T141" s="23" t="s">
        <v>719</v>
      </c>
      <c r="V141" s="31">
        <v>250</v>
      </c>
      <c r="W141" s="23" t="s">
        <v>389</v>
      </c>
      <c r="X141" s="23" t="s">
        <v>90</v>
      </c>
      <c r="Y141" s="163"/>
    </row>
    <row r="142" spans="3:25" x14ac:dyDescent="0.2">
      <c r="C142" s="29"/>
      <c r="D142" s="30"/>
      <c r="E142" s="30"/>
      <c r="H142" s="30"/>
      <c r="I142" s="109">
        <v>252</v>
      </c>
      <c r="J142" s="109" t="s">
        <v>712</v>
      </c>
      <c r="N142" s="29">
        <v>42963</v>
      </c>
      <c r="Q142" s="23"/>
      <c r="R142" s="24">
        <v>252</v>
      </c>
      <c r="S142" s="29">
        <v>38405</v>
      </c>
      <c r="T142" s="23" t="s">
        <v>720</v>
      </c>
      <c r="V142" s="31">
        <v>252</v>
      </c>
      <c r="W142" s="23" t="s">
        <v>390</v>
      </c>
      <c r="X142" s="23" t="s">
        <v>91</v>
      </c>
      <c r="Y142" s="163"/>
    </row>
    <row r="143" spans="3:25" x14ac:dyDescent="0.2">
      <c r="C143" s="29"/>
      <c r="D143" s="30"/>
      <c r="E143" s="30"/>
      <c r="H143" s="30"/>
      <c r="I143" s="109">
        <v>253</v>
      </c>
      <c r="J143" s="109" t="s">
        <v>712</v>
      </c>
      <c r="N143" s="29">
        <v>42964</v>
      </c>
      <c r="Q143" s="23"/>
      <c r="R143" s="24">
        <v>253</v>
      </c>
      <c r="S143" s="29">
        <v>38405</v>
      </c>
      <c r="T143" s="23" t="s">
        <v>720</v>
      </c>
      <c r="V143" s="31">
        <v>253</v>
      </c>
      <c r="W143" s="23" t="s">
        <v>391</v>
      </c>
      <c r="X143" s="23" t="s">
        <v>89</v>
      </c>
      <c r="Y143" s="163"/>
    </row>
    <row r="144" spans="3:25" x14ac:dyDescent="0.2">
      <c r="C144" s="29"/>
      <c r="D144" s="30"/>
      <c r="E144" s="30"/>
      <c r="H144" s="30"/>
      <c r="I144" s="109">
        <v>259</v>
      </c>
      <c r="J144" s="109" t="s">
        <v>712</v>
      </c>
      <c r="N144" s="29">
        <v>42965</v>
      </c>
      <c r="Q144" s="23"/>
      <c r="R144" s="24">
        <v>259</v>
      </c>
      <c r="S144" s="29">
        <v>38405</v>
      </c>
      <c r="T144" s="23" t="s">
        <v>719</v>
      </c>
      <c r="V144" s="31">
        <v>259</v>
      </c>
      <c r="W144" s="23" t="s">
        <v>241</v>
      </c>
      <c r="X144" s="23" t="s">
        <v>93</v>
      </c>
      <c r="Y144" s="163"/>
    </row>
    <row r="145" spans="3:25" x14ac:dyDescent="0.2">
      <c r="C145" s="29"/>
      <c r="D145" s="30"/>
      <c r="E145" s="30"/>
      <c r="H145" s="30"/>
      <c r="I145" s="109">
        <v>260</v>
      </c>
      <c r="J145" s="109" t="s">
        <v>712</v>
      </c>
      <c r="N145" s="29">
        <v>42966</v>
      </c>
      <c r="Q145" s="23"/>
      <c r="R145" s="24">
        <v>260</v>
      </c>
      <c r="S145" s="29">
        <v>38405</v>
      </c>
      <c r="T145" s="23" t="s">
        <v>719</v>
      </c>
      <c r="V145" s="31">
        <v>260</v>
      </c>
      <c r="W145" s="23" t="s">
        <v>242</v>
      </c>
      <c r="X145" s="23" t="s">
        <v>90</v>
      </c>
      <c r="Y145" s="163"/>
    </row>
    <row r="146" spans="3:25" x14ac:dyDescent="0.2">
      <c r="C146" s="29"/>
      <c r="D146" s="30"/>
      <c r="E146" s="30"/>
      <c r="H146" s="30"/>
      <c r="I146" s="109">
        <v>263</v>
      </c>
      <c r="J146" s="109" t="s">
        <v>712</v>
      </c>
      <c r="N146" s="29">
        <v>42967</v>
      </c>
      <c r="Q146" s="23"/>
      <c r="R146" s="24">
        <v>263</v>
      </c>
      <c r="S146" s="29">
        <v>38405</v>
      </c>
      <c r="T146" s="23" t="s">
        <v>719</v>
      </c>
      <c r="V146" s="31">
        <v>263</v>
      </c>
      <c r="W146" s="23" t="s">
        <v>201</v>
      </c>
      <c r="X146" s="23" t="s">
        <v>93</v>
      </c>
      <c r="Y146" s="163"/>
    </row>
    <row r="147" spans="3:25" x14ac:dyDescent="0.2">
      <c r="C147" s="29"/>
      <c r="D147" s="30"/>
      <c r="E147" s="30"/>
      <c r="H147" s="30"/>
      <c r="I147" s="109">
        <v>264</v>
      </c>
      <c r="J147" s="109" t="s">
        <v>712</v>
      </c>
      <c r="N147" s="29">
        <v>42968</v>
      </c>
      <c r="Q147" s="23"/>
      <c r="R147" s="24">
        <v>264</v>
      </c>
      <c r="S147" s="29">
        <v>38405</v>
      </c>
      <c r="T147" s="23" t="s">
        <v>720</v>
      </c>
      <c r="V147" s="31">
        <v>264</v>
      </c>
      <c r="W147" s="23" t="s">
        <v>202</v>
      </c>
      <c r="X147" s="23" t="s">
        <v>89</v>
      </c>
      <c r="Y147" s="163"/>
    </row>
    <row r="148" spans="3:25" x14ac:dyDescent="0.2">
      <c r="C148" s="29"/>
      <c r="D148" s="30"/>
      <c r="E148" s="30"/>
      <c r="H148" s="30"/>
      <c r="I148" s="109">
        <v>265</v>
      </c>
      <c r="J148" s="109" t="s">
        <v>712</v>
      </c>
      <c r="N148" s="29">
        <v>42969</v>
      </c>
      <c r="Q148" s="23"/>
      <c r="R148" s="24">
        <v>265</v>
      </c>
      <c r="S148" s="29">
        <v>38405</v>
      </c>
      <c r="T148" s="23" t="s">
        <v>719</v>
      </c>
      <c r="V148" s="31">
        <v>265</v>
      </c>
      <c r="W148" s="23" t="s">
        <v>203</v>
      </c>
      <c r="X148" s="23" t="s">
        <v>94</v>
      </c>
      <c r="Y148" s="163"/>
    </row>
    <row r="149" spans="3:25" x14ac:dyDescent="0.2">
      <c r="C149" s="29"/>
      <c r="D149" s="30"/>
      <c r="E149" s="30"/>
      <c r="H149" s="30"/>
      <c r="I149" s="109">
        <v>266</v>
      </c>
      <c r="J149" s="109" t="s">
        <v>712</v>
      </c>
      <c r="N149" s="29">
        <v>42970</v>
      </c>
      <c r="Q149" s="23"/>
      <c r="R149" s="24">
        <v>266</v>
      </c>
      <c r="S149" s="29">
        <v>38405</v>
      </c>
      <c r="T149" s="23" t="s">
        <v>719</v>
      </c>
      <c r="V149" s="31">
        <v>266</v>
      </c>
      <c r="W149" s="23" t="s">
        <v>204</v>
      </c>
      <c r="X149" s="23" t="s">
        <v>90</v>
      </c>
      <c r="Y149" s="163"/>
    </row>
    <row r="150" spans="3:25" x14ac:dyDescent="0.2">
      <c r="C150" s="29"/>
      <c r="D150" s="30"/>
      <c r="E150" s="30"/>
      <c r="H150" s="30"/>
      <c r="I150" s="109">
        <v>267</v>
      </c>
      <c r="J150" s="109" t="s">
        <v>712</v>
      </c>
      <c r="N150" s="29">
        <v>42971</v>
      </c>
      <c r="Q150" s="23"/>
      <c r="R150" s="24">
        <v>267</v>
      </c>
      <c r="S150" s="29">
        <v>38405</v>
      </c>
      <c r="T150" s="23" t="s">
        <v>720</v>
      </c>
      <c r="V150" s="31">
        <v>267</v>
      </c>
      <c r="W150" s="23" t="s">
        <v>205</v>
      </c>
      <c r="X150" s="23" t="s">
        <v>89</v>
      </c>
      <c r="Y150" s="163"/>
    </row>
    <row r="151" spans="3:25" x14ac:dyDescent="0.2">
      <c r="C151" s="29"/>
      <c r="D151" s="30"/>
      <c r="E151" s="30"/>
      <c r="H151" s="30"/>
      <c r="I151" s="109">
        <v>268</v>
      </c>
      <c r="J151" s="109" t="s">
        <v>712</v>
      </c>
      <c r="N151" s="29">
        <v>42972</v>
      </c>
      <c r="Q151" s="23"/>
      <c r="R151" s="24">
        <v>268</v>
      </c>
      <c r="S151" s="29">
        <v>38405</v>
      </c>
      <c r="T151" s="23" t="s">
        <v>720</v>
      </c>
      <c r="V151" s="31">
        <v>268</v>
      </c>
      <c r="W151" s="23" t="s">
        <v>206</v>
      </c>
      <c r="X151" s="23" t="s">
        <v>89</v>
      </c>
      <c r="Y151" s="163"/>
    </row>
    <row r="152" spans="3:25" x14ac:dyDescent="0.2">
      <c r="C152" s="29"/>
      <c r="D152" s="30"/>
      <c r="E152" s="30"/>
      <c r="H152" s="30"/>
      <c r="I152" s="109">
        <v>270</v>
      </c>
      <c r="J152" s="109" t="s">
        <v>712</v>
      </c>
      <c r="N152" s="29">
        <v>42973</v>
      </c>
      <c r="Q152" s="23"/>
      <c r="R152" s="24">
        <v>270</v>
      </c>
      <c r="S152" s="29">
        <v>38405</v>
      </c>
      <c r="T152" s="23" t="s">
        <v>720</v>
      </c>
      <c r="V152" s="31">
        <v>270</v>
      </c>
      <c r="W152" s="23" t="s">
        <v>207</v>
      </c>
      <c r="X152" s="23" t="s">
        <v>93</v>
      </c>
      <c r="Y152" s="163"/>
    </row>
    <row r="153" spans="3:25" x14ac:dyDescent="0.2">
      <c r="C153" s="29"/>
      <c r="D153" s="30"/>
      <c r="E153" s="30"/>
      <c r="H153" s="30"/>
      <c r="I153" s="109">
        <v>272</v>
      </c>
      <c r="J153" s="109" t="s">
        <v>712</v>
      </c>
      <c r="N153" s="29">
        <v>42974</v>
      </c>
      <c r="Q153" s="23"/>
      <c r="R153" s="24">
        <v>272</v>
      </c>
      <c r="S153" s="29">
        <v>38405</v>
      </c>
      <c r="T153" s="23" t="s">
        <v>720</v>
      </c>
      <c r="V153" s="31">
        <v>272</v>
      </c>
      <c r="W153" s="23" t="s">
        <v>208</v>
      </c>
      <c r="X153" s="23" t="s">
        <v>89</v>
      </c>
      <c r="Y153" s="163"/>
    </row>
    <row r="154" spans="3:25" x14ac:dyDescent="0.2">
      <c r="C154" s="29"/>
      <c r="D154" s="30"/>
      <c r="E154" s="30"/>
      <c r="H154" s="30"/>
      <c r="I154" s="109">
        <v>273</v>
      </c>
      <c r="J154" s="109" t="s">
        <v>712</v>
      </c>
      <c r="N154" s="29">
        <v>42975</v>
      </c>
      <c r="Q154" s="23"/>
      <c r="R154" s="24">
        <v>273</v>
      </c>
      <c r="S154" s="29">
        <v>38405</v>
      </c>
      <c r="T154" s="23" t="s">
        <v>719</v>
      </c>
      <c r="V154" s="31">
        <v>273</v>
      </c>
      <c r="W154" s="23" t="s">
        <v>209</v>
      </c>
      <c r="X154" s="23" t="s">
        <v>90</v>
      </c>
      <c r="Y154" s="163"/>
    </row>
    <row r="155" spans="3:25" x14ac:dyDescent="0.2">
      <c r="C155" s="29"/>
      <c r="D155" s="30"/>
      <c r="E155" s="30"/>
      <c r="H155" s="30"/>
      <c r="I155" s="109">
        <v>274</v>
      </c>
      <c r="J155" s="109" t="s">
        <v>712</v>
      </c>
      <c r="N155" s="29">
        <v>42976</v>
      </c>
      <c r="Q155" s="23"/>
      <c r="R155" s="24">
        <v>274</v>
      </c>
      <c r="S155" s="29">
        <v>38405</v>
      </c>
      <c r="T155" s="23" t="s">
        <v>720</v>
      </c>
      <c r="V155" s="31">
        <v>274</v>
      </c>
      <c r="W155" s="23" t="s">
        <v>210</v>
      </c>
      <c r="X155" s="23" t="s">
        <v>90</v>
      </c>
      <c r="Y155" s="163"/>
    </row>
    <row r="156" spans="3:25" x14ac:dyDescent="0.2">
      <c r="C156" s="29"/>
      <c r="D156" s="30"/>
      <c r="E156" s="30"/>
      <c r="H156" s="30"/>
      <c r="I156" s="109">
        <v>279</v>
      </c>
      <c r="J156" s="109" t="s">
        <v>712</v>
      </c>
      <c r="N156" s="29">
        <v>42977</v>
      </c>
      <c r="Q156" s="23"/>
      <c r="R156" s="24">
        <v>279</v>
      </c>
      <c r="S156" s="29">
        <v>38405</v>
      </c>
      <c r="T156" s="23" t="s">
        <v>720</v>
      </c>
      <c r="V156" s="31">
        <v>279</v>
      </c>
      <c r="W156" s="23" t="s">
        <v>211</v>
      </c>
      <c r="X156" s="23" t="s">
        <v>91</v>
      </c>
      <c r="Y156" s="163"/>
    </row>
    <row r="157" spans="3:25" x14ac:dyDescent="0.2">
      <c r="C157" s="29"/>
      <c r="D157" s="30"/>
      <c r="E157" s="30"/>
      <c r="H157" s="30"/>
      <c r="I157" s="109">
        <v>280</v>
      </c>
      <c r="J157" s="109" t="s">
        <v>712</v>
      </c>
      <c r="N157" s="29">
        <v>42978</v>
      </c>
      <c r="Q157" s="23"/>
      <c r="R157" s="24">
        <v>280</v>
      </c>
      <c r="S157" s="29">
        <v>38405</v>
      </c>
      <c r="T157" s="23" t="s">
        <v>719</v>
      </c>
      <c r="V157" s="31">
        <v>280</v>
      </c>
      <c r="W157" s="23" t="s">
        <v>212</v>
      </c>
      <c r="X157" s="23" t="s">
        <v>91</v>
      </c>
      <c r="Y157" s="163"/>
    </row>
    <row r="158" spans="3:25" x14ac:dyDescent="0.2">
      <c r="C158" s="29"/>
      <c r="D158" s="30"/>
      <c r="E158" s="30"/>
      <c r="H158" s="30"/>
      <c r="I158" s="109">
        <v>281</v>
      </c>
      <c r="J158" s="109" t="s">
        <v>712</v>
      </c>
      <c r="N158" s="29">
        <v>42979</v>
      </c>
      <c r="Q158" s="23"/>
      <c r="R158" s="24">
        <v>281</v>
      </c>
      <c r="S158" s="29">
        <v>38405</v>
      </c>
      <c r="T158" s="23" t="s">
        <v>720</v>
      </c>
      <c r="V158" s="31">
        <v>281</v>
      </c>
      <c r="W158" s="23" t="s">
        <v>213</v>
      </c>
      <c r="X158" s="23" t="s">
        <v>91</v>
      </c>
      <c r="Y158" s="163"/>
    </row>
    <row r="159" spans="3:25" x14ac:dyDescent="0.2">
      <c r="C159" s="29"/>
      <c r="D159" s="30"/>
      <c r="E159" s="30"/>
      <c r="H159" s="30"/>
      <c r="I159" s="109">
        <v>282</v>
      </c>
      <c r="J159" s="109" t="s">
        <v>712</v>
      </c>
      <c r="N159" s="29">
        <v>42980</v>
      </c>
      <c r="Q159" s="23"/>
      <c r="R159" s="24">
        <v>282</v>
      </c>
      <c r="S159" s="29">
        <v>38405</v>
      </c>
      <c r="T159" s="23" t="s">
        <v>720</v>
      </c>
      <c r="V159" s="31">
        <v>282</v>
      </c>
      <c r="W159" s="23" t="s">
        <v>214</v>
      </c>
      <c r="X159" s="23" t="s">
        <v>89</v>
      </c>
      <c r="Y159" s="163"/>
    </row>
    <row r="160" spans="3:25" x14ac:dyDescent="0.2">
      <c r="C160" s="29"/>
      <c r="D160" s="30"/>
      <c r="E160" s="30"/>
      <c r="H160" s="30"/>
      <c r="I160" s="109">
        <v>283</v>
      </c>
      <c r="J160" s="109" t="s">
        <v>712</v>
      </c>
      <c r="N160" s="29">
        <v>42981</v>
      </c>
      <c r="Q160" s="23"/>
      <c r="R160" s="24">
        <v>283</v>
      </c>
      <c r="S160" s="29">
        <v>38405</v>
      </c>
      <c r="T160" s="23" t="s">
        <v>719</v>
      </c>
      <c r="V160" s="31">
        <v>283</v>
      </c>
      <c r="W160" s="23" t="s">
        <v>215</v>
      </c>
      <c r="X160" s="23" t="s">
        <v>89</v>
      </c>
      <c r="Y160" s="163"/>
    </row>
    <row r="161" spans="3:25" x14ac:dyDescent="0.2">
      <c r="C161" s="29"/>
      <c r="D161" s="30"/>
      <c r="E161" s="30"/>
      <c r="H161" s="30"/>
      <c r="I161" s="109">
        <v>288</v>
      </c>
      <c r="J161" s="109" t="s">
        <v>712</v>
      </c>
      <c r="N161" s="29">
        <v>42982</v>
      </c>
      <c r="Q161" s="23"/>
      <c r="R161" s="24">
        <v>288</v>
      </c>
      <c r="S161" s="29">
        <v>38405</v>
      </c>
      <c r="T161" s="23" t="s">
        <v>719</v>
      </c>
      <c r="V161" s="31">
        <v>288</v>
      </c>
      <c r="W161" s="23" t="s">
        <v>125</v>
      </c>
      <c r="X161" s="23" t="s">
        <v>90</v>
      </c>
      <c r="Y161" s="163"/>
    </row>
    <row r="162" spans="3:25" x14ac:dyDescent="0.2">
      <c r="C162" s="29"/>
      <c r="D162" s="30"/>
      <c r="E162" s="30"/>
      <c r="H162" s="30"/>
      <c r="I162" s="109">
        <v>290</v>
      </c>
      <c r="J162" s="109" t="s">
        <v>712</v>
      </c>
      <c r="N162" s="29">
        <v>42983</v>
      </c>
      <c r="Q162" s="23"/>
      <c r="R162" s="24">
        <v>290</v>
      </c>
      <c r="S162" s="29">
        <v>38405</v>
      </c>
      <c r="T162" s="23" t="s">
        <v>720</v>
      </c>
      <c r="V162" s="31">
        <v>290</v>
      </c>
      <c r="W162" s="23" t="s">
        <v>126</v>
      </c>
      <c r="X162" s="23" t="s">
        <v>89</v>
      </c>
      <c r="Y162" s="163"/>
    </row>
    <row r="163" spans="3:25" x14ac:dyDescent="0.2">
      <c r="C163" s="29"/>
      <c r="D163" s="30"/>
      <c r="E163" s="30"/>
      <c r="H163" s="30"/>
      <c r="I163" s="109">
        <v>291</v>
      </c>
      <c r="J163" s="109" t="s">
        <v>712</v>
      </c>
      <c r="N163" s="29">
        <v>42984</v>
      </c>
      <c r="Q163" s="23"/>
      <c r="R163" s="24">
        <v>291</v>
      </c>
      <c r="S163" s="29">
        <v>38405</v>
      </c>
      <c r="T163" s="23" t="s">
        <v>720</v>
      </c>
      <c r="V163" s="31">
        <v>291</v>
      </c>
      <c r="W163" s="23" t="s">
        <v>127</v>
      </c>
      <c r="X163" s="23" t="s">
        <v>89</v>
      </c>
      <c r="Y163" s="163"/>
    </row>
    <row r="164" spans="3:25" x14ac:dyDescent="0.2">
      <c r="C164" s="29"/>
      <c r="D164" s="30"/>
      <c r="E164" s="30"/>
      <c r="H164" s="30"/>
      <c r="I164" s="109">
        <v>292</v>
      </c>
      <c r="J164" s="109" t="s">
        <v>712</v>
      </c>
      <c r="N164" s="29">
        <v>42985</v>
      </c>
      <c r="Q164" s="23"/>
      <c r="R164" s="24">
        <v>292</v>
      </c>
      <c r="S164" s="29">
        <v>38405</v>
      </c>
      <c r="T164" s="23" t="s">
        <v>720</v>
      </c>
      <c r="V164" s="31">
        <v>292</v>
      </c>
      <c r="W164" s="23" t="s">
        <v>128</v>
      </c>
      <c r="X164" s="23" t="s">
        <v>91</v>
      </c>
      <c r="Y164" s="163"/>
    </row>
    <row r="165" spans="3:25" x14ac:dyDescent="0.2">
      <c r="C165" s="29"/>
      <c r="D165" s="30"/>
      <c r="E165" s="30"/>
      <c r="H165" s="30"/>
      <c r="I165" s="109">
        <v>295</v>
      </c>
      <c r="J165" s="109" t="s">
        <v>712</v>
      </c>
      <c r="N165" s="29">
        <v>42986</v>
      </c>
      <c r="Q165" s="23"/>
      <c r="R165" s="24">
        <v>295</v>
      </c>
      <c r="S165" s="29">
        <v>38405</v>
      </c>
      <c r="T165" s="23" t="s">
        <v>719</v>
      </c>
      <c r="V165" s="31">
        <v>295</v>
      </c>
      <c r="W165" s="23" t="s">
        <v>511</v>
      </c>
      <c r="X165" s="23" t="s">
        <v>89</v>
      </c>
      <c r="Y165" s="163"/>
    </row>
    <row r="166" spans="3:25" x14ac:dyDescent="0.2">
      <c r="C166" s="29"/>
      <c r="D166" s="30"/>
      <c r="E166" s="30"/>
      <c r="H166" s="30"/>
      <c r="I166" s="109">
        <v>297</v>
      </c>
      <c r="J166" s="109" t="s">
        <v>712</v>
      </c>
      <c r="N166" s="29">
        <v>42987</v>
      </c>
      <c r="Q166" s="23"/>
      <c r="R166" s="24">
        <v>297</v>
      </c>
      <c r="S166" s="29">
        <v>38405</v>
      </c>
      <c r="T166" s="23" t="s">
        <v>719</v>
      </c>
      <c r="V166" s="31">
        <v>297</v>
      </c>
      <c r="W166" s="23" t="s">
        <v>129</v>
      </c>
      <c r="X166" s="23" t="s">
        <v>89</v>
      </c>
      <c r="Y166" s="163"/>
    </row>
    <row r="167" spans="3:25" x14ac:dyDescent="0.2">
      <c r="C167" s="29"/>
      <c r="D167" s="30"/>
      <c r="E167" s="30"/>
      <c r="H167" s="30"/>
      <c r="I167" s="109">
        <v>299</v>
      </c>
      <c r="J167" s="109" t="s">
        <v>712</v>
      </c>
      <c r="N167" s="29">
        <v>42988</v>
      </c>
      <c r="Q167" s="23"/>
      <c r="R167" s="24">
        <v>299</v>
      </c>
      <c r="S167" s="29">
        <v>38405</v>
      </c>
      <c r="T167" s="23" t="s">
        <v>720</v>
      </c>
      <c r="V167" s="31">
        <v>299</v>
      </c>
      <c r="W167" s="23" t="s">
        <v>130</v>
      </c>
      <c r="X167" s="23" t="s">
        <v>89</v>
      </c>
      <c r="Y167" s="163"/>
    </row>
    <row r="168" spans="3:25" x14ac:dyDescent="0.2">
      <c r="C168" s="29"/>
      <c r="D168" s="30"/>
      <c r="E168" s="30"/>
      <c r="H168" s="30"/>
      <c r="I168" s="109">
        <v>303</v>
      </c>
      <c r="J168" s="109" t="s">
        <v>712</v>
      </c>
      <c r="N168" s="29">
        <v>42989</v>
      </c>
      <c r="Q168" s="23"/>
      <c r="R168" s="24">
        <v>303</v>
      </c>
      <c r="S168" s="29">
        <v>38405</v>
      </c>
      <c r="T168" s="23" t="s">
        <v>719</v>
      </c>
      <c r="V168" s="31">
        <v>303</v>
      </c>
      <c r="W168" s="23" t="s">
        <v>118</v>
      </c>
      <c r="X168" s="23" t="s">
        <v>93</v>
      </c>
      <c r="Y168" s="163"/>
    </row>
    <row r="169" spans="3:25" x14ac:dyDescent="0.2">
      <c r="C169" s="29"/>
      <c r="D169" s="30"/>
      <c r="E169" s="30"/>
      <c r="H169" s="30"/>
      <c r="I169" s="109">
        <v>304</v>
      </c>
      <c r="J169" s="109" t="s">
        <v>712</v>
      </c>
      <c r="N169" s="29">
        <v>42990</v>
      </c>
      <c r="Q169" s="23"/>
      <c r="R169" s="24">
        <v>304</v>
      </c>
      <c r="S169" s="29">
        <v>38405</v>
      </c>
      <c r="T169" s="23" t="s">
        <v>720</v>
      </c>
      <c r="V169" s="31">
        <v>304</v>
      </c>
      <c r="W169" s="23" t="s">
        <v>119</v>
      </c>
      <c r="X169" s="23" t="s">
        <v>89</v>
      </c>
      <c r="Y169" s="163"/>
    </row>
    <row r="170" spans="3:25" x14ac:dyDescent="0.2">
      <c r="C170" s="29"/>
      <c r="D170" s="30"/>
      <c r="E170" s="30"/>
      <c r="H170" s="30"/>
      <c r="I170" s="109">
        <v>308</v>
      </c>
      <c r="J170" s="109" t="s">
        <v>712</v>
      </c>
      <c r="N170" s="29">
        <v>42991</v>
      </c>
      <c r="Q170" s="23"/>
      <c r="R170" s="24">
        <v>308</v>
      </c>
      <c r="S170" s="29">
        <v>38405</v>
      </c>
      <c r="T170" s="23" t="s">
        <v>720</v>
      </c>
      <c r="V170" s="31">
        <v>308</v>
      </c>
      <c r="W170" s="23" t="s">
        <v>120</v>
      </c>
      <c r="X170" s="23" t="s">
        <v>89</v>
      </c>
      <c r="Y170" s="163"/>
    </row>
    <row r="171" spans="3:25" x14ac:dyDescent="0.2">
      <c r="C171" s="29"/>
      <c r="D171" s="30"/>
      <c r="E171" s="30"/>
      <c r="H171" s="30"/>
      <c r="I171" s="109">
        <v>309</v>
      </c>
      <c r="J171" s="109" t="s">
        <v>712</v>
      </c>
      <c r="N171" s="29">
        <v>42992</v>
      </c>
      <c r="Q171" s="23"/>
      <c r="R171" s="24">
        <v>309</v>
      </c>
      <c r="S171" s="29">
        <v>38405</v>
      </c>
      <c r="T171" s="23" t="s">
        <v>720</v>
      </c>
      <c r="V171" s="31">
        <v>309</v>
      </c>
      <c r="W171" s="23" t="s">
        <v>121</v>
      </c>
      <c r="X171" s="23" t="s">
        <v>91</v>
      </c>
      <c r="Y171" s="163"/>
    </row>
    <row r="172" spans="3:25" x14ac:dyDescent="0.2">
      <c r="C172" s="29"/>
      <c r="D172" s="30"/>
      <c r="E172" s="30"/>
      <c r="H172" s="30"/>
      <c r="I172" s="109">
        <v>310</v>
      </c>
      <c r="J172" s="109" t="s">
        <v>712</v>
      </c>
      <c r="N172" s="29">
        <v>42993</v>
      </c>
      <c r="Q172" s="23"/>
      <c r="R172" s="24">
        <v>310</v>
      </c>
      <c r="S172" s="29">
        <v>38405</v>
      </c>
      <c r="T172" s="23" t="s">
        <v>720</v>
      </c>
      <c r="V172" s="31">
        <v>310</v>
      </c>
      <c r="W172" s="23" t="s">
        <v>122</v>
      </c>
      <c r="X172" s="23" t="s">
        <v>89</v>
      </c>
      <c r="Y172" s="163"/>
    </row>
    <row r="173" spans="3:25" x14ac:dyDescent="0.2">
      <c r="C173" s="29"/>
      <c r="D173" s="30"/>
      <c r="E173" s="30"/>
      <c r="H173" s="30"/>
      <c r="I173" s="109">
        <v>311</v>
      </c>
      <c r="J173" s="109" t="s">
        <v>712</v>
      </c>
      <c r="N173" s="29">
        <v>42994</v>
      </c>
      <c r="Q173" s="23"/>
      <c r="R173" s="24">
        <v>311</v>
      </c>
      <c r="S173" s="29">
        <v>38405</v>
      </c>
      <c r="T173" s="23" t="s">
        <v>720</v>
      </c>
      <c r="V173" s="31">
        <v>311</v>
      </c>
      <c r="W173" s="23" t="s">
        <v>123</v>
      </c>
      <c r="X173" s="23" t="s">
        <v>89</v>
      </c>
      <c r="Y173" s="163"/>
    </row>
    <row r="174" spans="3:25" x14ac:dyDescent="0.2">
      <c r="C174" s="29"/>
      <c r="D174" s="30"/>
      <c r="E174" s="30"/>
      <c r="H174" s="30"/>
      <c r="I174" s="109">
        <v>314</v>
      </c>
      <c r="J174" s="109" t="s">
        <v>712</v>
      </c>
      <c r="N174" s="29">
        <v>42995</v>
      </c>
      <c r="Q174" s="23"/>
      <c r="R174" s="24">
        <v>314</v>
      </c>
      <c r="S174" s="29">
        <v>38405</v>
      </c>
      <c r="T174" s="23" t="s">
        <v>720</v>
      </c>
      <c r="V174" s="31">
        <v>314</v>
      </c>
      <c r="W174" s="23" t="s">
        <v>124</v>
      </c>
      <c r="X174" s="23" t="s">
        <v>90</v>
      </c>
      <c r="Y174" s="163"/>
    </row>
    <row r="175" spans="3:25" x14ac:dyDescent="0.2">
      <c r="C175" s="29"/>
      <c r="D175" s="30"/>
      <c r="E175" s="30"/>
      <c r="H175" s="30"/>
      <c r="I175" s="109">
        <v>315</v>
      </c>
      <c r="J175" s="109" t="s">
        <v>712</v>
      </c>
      <c r="N175" s="29">
        <v>42996</v>
      </c>
      <c r="Q175" s="23"/>
      <c r="R175" s="24">
        <v>315</v>
      </c>
      <c r="S175" s="29">
        <v>38405</v>
      </c>
      <c r="T175" s="23" t="s">
        <v>720</v>
      </c>
      <c r="V175" s="31">
        <v>315</v>
      </c>
      <c r="W175" s="23" t="s">
        <v>872</v>
      </c>
      <c r="X175" s="23" t="s">
        <v>93</v>
      </c>
      <c r="Y175" s="163"/>
    </row>
    <row r="176" spans="3:25" x14ac:dyDescent="0.2">
      <c r="C176" s="29"/>
      <c r="D176" s="30"/>
      <c r="E176" s="30"/>
      <c r="H176" s="30"/>
      <c r="I176" s="109">
        <v>317</v>
      </c>
      <c r="J176" s="109" t="s">
        <v>712</v>
      </c>
      <c r="N176" s="29">
        <v>42997</v>
      </c>
      <c r="Q176" s="23"/>
      <c r="R176" s="24">
        <v>317</v>
      </c>
      <c r="S176" s="29">
        <v>38405</v>
      </c>
      <c r="T176" s="23" t="s">
        <v>720</v>
      </c>
      <c r="V176" s="31">
        <v>317</v>
      </c>
      <c r="W176" s="23" t="s">
        <v>13</v>
      </c>
      <c r="X176" s="23" t="s">
        <v>91</v>
      </c>
      <c r="Y176" s="163"/>
    </row>
    <row r="177" spans="3:25" x14ac:dyDescent="0.2">
      <c r="C177" s="29"/>
      <c r="D177" s="30"/>
      <c r="E177" s="30"/>
      <c r="H177" s="30"/>
      <c r="I177" s="109">
        <v>318</v>
      </c>
      <c r="J177" s="109" t="s">
        <v>712</v>
      </c>
      <c r="N177" s="29">
        <v>42998</v>
      </c>
      <c r="Q177" s="23"/>
      <c r="R177" s="24">
        <v>318</v>
      </c>
      <c r="S177" s="29">
        <v>38405</v>
      </c>
      <c r="T177" s="23" t="s">
        <v>720</v>
      </c>
      <c r="V177" s="31">
        <v>318</v>
      </c>
      <c r="W177" s="23" t="s">
        <v>131</v>
      </c>
      <c r="X177" s="23" t="s">
        <v>89</v>
      </c>
      <c r="Y177" s="163"/>
    </row>
    <row r="178" spans="3:25" x14ac:dyDescent="0.2">
      <c r="C178" s="29"/>
      <c r="D178" s="30"/>
      <c r="E178" s="30"/>
      <c r="H178" s="30"/>
      <c r="I178" s="109">
        <v>320</v>
      </c>
      <c r="J178" s="109" t="s">
        <v>712</v>
      </c>
      <c r="N178" s="29">
        <v>42999</v>
      </c>
      <c r="Q178" s="23"/>
      <c r="R178" s="24">
        <v>320</v>
      </c>
      <c r="S178" s="29">
        <v>38405</v>
      </c>
      <c r="T178" s="23" t="s">
        <v>719</v>
      </c>
      <c r="V178" s="31">
        <v>320</v>
      </c>
      <c r="W178" s="23" t="s">
        <v>132</v>
      </c>
      <c r="X178" s="23" t="s">
        <v>90</v>
      </c>
      <c r="Y178" s="163"/>
    </row>
    <row r="179" spans="3:25" x14ac:dyDescent="0.2">
      <c r="C179" s="29"/>
      <c r="D179" s="30"/>
      <c r="E179" s="30"/>
      <c r="H179" s="30"/>
      <c r="I179" s="109">
        <v>323</v>
      </c>
      <c r="J179" s="109" t="s">
        <v>712</v>
      </c>
      <c r="N179" s="29">
        <v>43000</v>
      </c>
      <c r="Q179" s="23"/>
      <c r="R179" s="24">
        <v>323</v>
      </c>
      <c r="S179" s="29">
        <v>38405</v>
      </c>
      <c r="T179" s="23" t="s">
        <v>720</v>
      </c>
      <c r="V179" s="31">
        <v>323</v>
      </c>
      <c r="W179" s="23" t="s">
        <v>216</v>
      </c>
      <c r="X179" s="23" t="s">
        <v>89</v>
      </c>
      <c r="Y179" s="163"/>
    </row>
    <row r="180" spans="3:25" x14ac:dyDescent="0.2">
      <c r="C180" s="29"/>
      <c r="D180" s="30"/>
      <c r="E180" s="30"/>
      <c r="H180" s="30"/>
      <c r="I180" s="109">
        <v>325</v>
      </c>
      <c r="J180" s="109" t="s">
        <v>712</v>
      </c>
      <c r="N180" s="29">
        <v>43001</v>
      </c>
      <c r="Q180" s="23"/>
      <c r="R180" s="24">
        <v>325</v>
      </c>
      <c r="S180" s="29">
        <v>38405</v>
      </c>
      <c r="T180" s="23" t="s">
        <v>720</v>
      </c>
      <c r="V180" s="31">
        <v>325</v>
      </c>
      <c r="W180" s="106" t="s">
        <v>707</v>
      </c>
      <c r="X180" s="23" t="s">
        <v>93</v>
      </c>
      <c r="Y180" s="163"/>
    </row>
    <row r="181" spans="3:25" x14ac:dyDescent="0.2">
      <c r="C181" s="29"/>
      <c r="D181" s="30"/>
      <c r="E181" s="30"/>
      <c r="H181" s="30"/>
      <c r="I181" s="109">
        <v>331</v>
      </c>
      <c r="J181" s="109" t="s">
        <v>712</v>
      </c>
      <c r="N181" s="29">
        <v>43002</v>
      </c>
      <c r="Q181" s="23"/>
      <c r="R181" s="24">
        <v>331</v>
      </c>
      <c r="S181" s="29">
        <v>38405</v>
      </c>
      <c r="T181" s="23" t="s">
        <v>719</v>
      </c>
      <c r="V181" s="31">
        <v>331</v>
      </c>
      <c r="W181" s="23" t="s">
        <v>243</v>
      </c>
      <c r="X181" s="23" t="s">
        <v>90</v>
      </c>
      <c r="Y181" s="163"/>
    </row>
    <row r="182" spans="3:25" x14ac:dyDescent="0.2">
      <c r="C182" s="29"/>
      <c r="D182" s="30"/>
      <c r="E182" s="30"/>
      <c r="H182" s="30"/>
      <c r="I182" s="109">
        <v>334</v>
      </c>
      <c r="J182" s="109" t="s">
        <v>712</v>
      </c>
      <c r="N182" s="29">
        <v>43003</v>
      </c>
      <c r="Q182" s="23"/>
      <c r="R182" s="24">
        <v>334</v>
      </c>
      <c r="S182" s="29">
        <v>38405</v>
      </c>
      <c r="T182" s="23" t="s">
        <v>719</v>
      </c>
      <c r="V182" s="31">
        <v>334</v>
      </c>
      <c r="W182" s="23" t="s">
        <v>512</v>
      </c>
      <c r="X182" s="23" t="s">
        <v>90</v>
      </c>
      <c r="Y182" s="163"/>
    </row>
    <row r="183" spans="3:25" x14ac:dyDescent="0.2">
      <c r="C183" s="29"/>
      <c r="D183" s="30"/>
      <c r="E183" s="30"/>
      <c r="H183" s="30"/>
      <c r="I183" s="109">
        <v>335</v>
      </c>
      <c r="J183" s="109" t="s">
        <v>712</v>
      </c>
      <c r="N183" s="29">
        <v>43004</v>
      </c>
      <c r="Q183" s="23"/>
      <c r="R183" s="24">
        <v>335</v>
      </c>
      <c r="S183" s="29">
        <v>38405</v>
      </c>
      <c r="T183" s="23" t="s">
        <v>719</v>
      </c>
      <c r="V183" s="31">
        <v>335</v>
      </c>
      <c r="W183" s="23" t="s">
        <v>244</v>
      </c>
      <c r="X183" s="23" t="s">
        <v>91</v>
      </c>
      <c r="Y183" s="163"/>
    </row>
    <row r="184" spans="3:25" x14ac:dyDescent="0.2">
      <c r="C184" s="29"/>
      <c r="D184" s="30"/>
      <c r="E184" s="30"/>
      <c r="H184" s="30"/>
      <c r="I184" s="109">
        <v>338</v>
      </c>
      <c r="J184" s="109" t="s">
        <v>712</v>
      </c>
      <c r="N184" s="29">
        <v>43005</v>
      </c>
      <c r="Q184" s="23"/>
      <c r="R184" s="24">
        <v>338</v>
      </c>
      <c r="S184" s="29">
        <v>38405</v>
      </c>
      <c r="T184" s="23" t="s">
        <v>720</v>
      </c>
      <c r="V184" s="31">
        <v>338</v>
      </c>
      <c r="W184" s="23" t="s">
        <v>245</v>
      </c>
      <c r="X184" s="23" t="s">
        <v>91</v>
      </c>
      <c r="Y184" s="163"/>
    </row>
    <row r="185" spans="3:25" x14ac:dyDescent="0.2">
      <c r="C185" s="29"/>
      <c r="D185" s="30"/>
      <c r="E185" s="30"/>
      <c r="H185" s="30"/>
      <c r="I185" s="109">
        <v>340</v>
      </c>
      <c r="J185" s="109" t="s">
        <v>712</v>
      </c>
      <c r="N185" s="29">
        <v>43006</v>
      </c>
      <c r="Q185" s="23"/>
      <c r="R185" s="24">
        <v>340</v>
      </c>
      <c r="S185" s="29">
        <v>38405</v>
      </c>
      <c r="T185" s="23" t="s">
        <v>720</v>
      </c>
      <c r="V185" s="31">
        <v>340</v>
      </c>
      <c r="W185" s="23" t="s">
        <v>246</v>
      </c>
      <c r="X185" s="23" t="s">
        <v>91</v>
      </c>
      <c r="Y185" s="163"/>
    </row>
    <row r="186" spans="3:25" x14ac:dyDescent="0.2">
      <c r="C186" s="29"/>
      <c r="D186" s="30"/>
      <c r="E186" s="30"/>
      <c r="H186" s="30"/>
      <c r="I186" s="109">
        <v>343</v>
      </c>
      <c r="J186" s="109" t="s">
        <v>712</v>
      </c>
      <c r="N186" s="29">
        <v>43007</v>
      </c>
      <c r="Q186" s="23"/>
      <c r="R186" s="24">
        <v>343</v>
      </c>
      <c r="S186" s="29">
        <v>38405</v>
      </c>
      <c r="T186" s="23" t="s">
        <v>719</v>
      </c>
      <c r="V186" s="31">
        <v>343</v>
      </c>
      <c r="W186" s="23" t="s">
        <v>299</v>
      </c>
      <c r="X186" s="23" t="s">
        <v>90</v>
      </c>
      <c r="Y186" s="163"/>
    </row>
    <row r="187" spans="3:25" x14ac:dyDescent="0.2">
      <c r="C187" s="29"/>
      <c r="D187" s="30"/>
      <c r="E187" s="30"/>
      <c r="H187" s="30"/>
      <c r="I187" s="109">
        <v>345</v>
      </c>
      <c r="J187" s="109" t="s">
        <v>712</v>
      </c>
      <c r="N187" s="29">
        <v>43008</v>
      </c>
      <c r="Q187" s="23"/>
      <c r="R187" s="24">
        <v>345</v>
      </c>
      <c r="S187" s="29">
        <v>38405</v>
      </c>
      <c r="T187" s="23" t="s">
        <v>720</v>
      </c>
      <c r="V187" s="31">
        <v>345</v>
      </c>
      <c r="W187" s="23" t="s">
        <v>300</v>
      </c>
      <c r="X187" s="23" t="s">
        <v>93</v>
      </c>
      <c r="Y187" s="163"/>
    </row>
    <row r="188" spans="3:25" x14ac:dyDescent="0.2">
      <c r="C188" s="29"/>
      <c r="H188" s="30"/>
      <c r="I188" s="109">
        <v>348</v>
      </c>
      <c r="J188" s="109" t="s">
        <v>712</v>
      </c>
      <c r="N188" s="29">
        <v>43009</v>
      </c>
      <c r="Q188" s="23"/>
      <c r="R188" s="24">
        <v>348</v>
      </c>
      <c r="S188" s="29">
        <v>38405</v>
      </c>
      <c r="T188" s="23" t="s">
        <v>720</v>
      </c>
      <c r="V188" s="31">
        <v>348</v>
      </c>
      <c r="W188" s="23" t="s">
        <v>301</v>
      </c>
      <c r="X188" s="23" t="s">
        <v>91</v>
      </c>
      <c r="Y188" s="163"/>
    </row>
    <row r="189" spans="3:25" x14ac:dyDescent="0.2">
      <c r="C189" s="29"/>
      <c r="H189" s="30"/>
      <c r="I189" s="109">
        <v>350</v>
      </c>
      <c r="J189" s="109" t="s">
        <v>712</v>
      </c>
      <c r="N189" s="29">
        <v>43010</v>
      </c>
      <c r="Q189" s="23"/>
      <c r="R189" s="24">
        <v>350</v>
      </c>
      <c r="S189" s="29">
        <v>38405</v>
      </c>
      <c r="T189" s="23" t="s">
        <v>719</v>
      </c>
      <c r="V189" s="31">
        <v>350</v>
      </c>
      <c r="W189" s="23" t="s">
        <v>384</v>
      </c>
      <c r="X189" s="23" t="s">
        <v>90</v>
      </c>
      <c r="Y189" s="163"/>
    </row>
    <row r="190" spans="3:25" x14ac:dyDescent="0.2">
      <c r="C190" s="29"/>
      <c r="H190" s="30"/>
      <c r="I190" s="109">
        <v>353</v>
      </c>
      <c r="J190" s="109" t="s">
        <v>712</v>
      </c>
      <c r="N190" s="29">
        <v>43011</v>
      </c>
      <c r="Q190" s="23"/>
      <c r="R190" s="24">
        <v>353</v>
      </c>
      <c r="S190" s="29">
        <v>38405</v>
      </c>
      <c r="T190" s="23" t="s">
        <v>719</v>
      </c>
      <c r="V190" s="31">
        <v>353</v>
      </c>
      <c r="W190" s="23" t="s">
        <v>481</v>
      </c>
      <c r="X190" s="23" t="s">
        <v>89</v>
      </c>
      <c r="Y190" s="163"/>
    </row>
    <row r="191" spans="3:25" x14ac:dyDescent="0.2">
      <c r="C191" s="29"/>
      <c r="H191" s="30"/>
      <c r="I191" s="109">
        <v>354</v>
      </c>
      <c r="J191" s="109" t="s">
        <v>712</v>
      </c>
      <c r="N191" s="29">
        <v>43012</v>
      </c>
      <c r="Q191" s="23"/>
      <c r="R191" s="24">
        <v>354</v>
      </c>
      <c r="S191" s="29">
        <v>38405</v>
      </c>
      <c r="T191" s="23" t="s">
        <v>720</v>
      </c>
      <c r="V191" s="31">
        <v>354</v>
      </c>
      <c r="W191" s="23" t="s">
        <v>482</v>
      </c>
      <c r="X191" s="23" t="s">
        <v>91</v>
      </c>
      <c r="Y191" s="163"/>
    </row>
    <row r="192" spans="3:25" x14ac:dyDescent="0.2">
      <c r="C192" s="29"/>
      <c r="H192" s="30"/>
      <c r="I192" s="109">
        <v>356</v>
      </c>
      <c r="J192" s="109" t="s">
        <v>712</v>
      </c>
      <c r="N192" s="29">
        <v>43013</v>
      </c>
      <c r="Q192" s="23"/>
      <c r="R192" s="24">
        <v>356</v>
      </c>
      <c r="S192" s="29">
        <v>38405</v>
      </c>
      <c r="T192" s="23" t="s">
        <v>719</v>
      </c>
      <c r="V192" s="31">
        <v>356</v>
      </c>
      <c r="W192" s="23" t="s">
        <v>483</v>
      </c>
      <c r="X192" s="23" t="s">
        <v>94</v>
      </c>
      <c r="Y192" s="163"/>
    </row>
    <row r="193" spans="3:25" x14ac:dyDescent="0.2">
      <c r="C193" s="29"/>
      <c r="H193" s="30"/>
      <c r="I193" s="109">
        <v>360</v>
      </c>
      <c r="J193" s="109" t="s">
        <v>712</v>
      </c>
      <c r="N193" s="29">
        <v>43014</v>
      </c>
      <c r="Q193" s="23"/>
      <c r="R193" s="24">
        <v>360</v>
      </c>
      <c r="S193" s="29">
        <v>38405</v>
      </c>
      <c r="T193" s="23" t="s">
        <v>719</v>
      </c>
      <c r="V193" s="31">
        <v>360</v>
      </c>
      <c r="W193" s="23" t="s">
        <v>433</v>
      </c>
      <c r="X193" s="23" t="s">
        <v>93</v>
      </c>
      <c r="Y193" s="163"/>
    </row>
    <row r="194" spans="3:25" x14ac:dyDescent="0.2">
      <c r="C194" s="29"/>
      <c r="H194" s="30"/>
      <c r="I194" s="109">
        <v>366</v>
      </c>
      <c r="J194" s="109" t="s">
        <v>712</v>
      </c>
      <c r="N194" s="29">
        <v>43015</v>
      </c>
      <c r="Q194" s="23"/>
      <c r="R194" s="24">
        <v>366</v>
      </c>
      <c r="S194" s="29">
        <v>38405</v>
      </c>
      <c r="T194" s="23" t="s">
        <v>720</v>
      </c>
      <c r="V194" s="31">
        <v>366</v>
      </c>
      <c r="W194" s="23" t="s">
        <v>400</v>
      </c>
      <c r="X194" s="23" t="s">
        <v>89</v>
      </c>
      <c r="Y194" s="163"/>
    </row>
    <row r="195" spans="3:25" x14ac:dyDescent="0.2">
      <c r="C195" s="29"/>
      <c r="H195" s="30"/>
      <c r="I195" s="109">
        <v>367</v>
      </c>
      <c r="J195" s="109" t="s">
        <v>712</v>
      </c>
      <c r="N195" s="29">
        <v>43016</v>
      </c>
      <c r="Q195" s="23"/>
      <c r="R195" s="24">
        <v>367</v>
      </c>
      <c r="S195" s="29">
        <v>38405</v>
      </c>
      <c r="T195" s="23" t="s">
        <v>720</v>
      </c>
      <c r="V195" s="31">
        <v>367</v>
      </c>
      <c r="W195" s="23" t="s">
        <v>401</v>
      </c>
      <c r="X195" s="23" t="s">
        <v>89</v>
      </c>
      <c r="Y195" s="163"/>
    </row>
    <row r="196" spans="3:25" x14ac:dyDescent="0.2">
      <c r="C196" s="29"/>
      <c r="H196" s="30"/>
      <c r="I196" s="109">
        <v>368</v>
      </c>
      <c r="J196" s="109" t="s">
        <v>712</v>
      </c>
      <c r="N196" s="29">
        <v>43017</v>
      </c>
      <c r="Q196" s="23"/>
      <c r="R196" s="24">
        <v>368</v>
      </c>
      <c r="S196" s="29">
        <v>38405</v>
      </c>
      <c r="T196" s="23" t="s">
        <v>720</v>
      </c>
      <c r="V196" s="31">
        <v>368</v>
      </c>
      <c r="W196" s="23" t="s">
        <v>402</v>
      </c>
      <c r="X196" s="23" t="s">
        <v>89</v>
      </c>
      <c r="Y196" s="163"/>
    </row>
    <row r="197" spans="3:25" x14ac:dyDescent="0.2">
      <c r="C197" s="29"/>
      <c r="H197" s="30"/>
      <c r="I197" s="109">
        <v>372</v>
      </c>
      <c r="J197" s="109" t="s">
        <v>712</v>
      </c>
      <c r="N197" s="29">
        <v>43018</v>
      </c>
      <c r="Q197" s="23"/>
      <c r="R197" s="24">
        <v>372</v>
      </c>
      <c r="S197" s="29">
        <v>38405</v>
      </c>
      <c r="T197" s="23" t="s">
        <v>719</v>
      </c>
      <c r="V197" s="31">
        <v>372</v>
      </c>
      <c r="W197" s="23" t="s">
        <v>403</v>
      </c>
      <c r="X197" s="23" t="s">
        <v>90</v>
      </c>
      <c r="Y197" s="163"/>
    </row>
    <row r="198" spans="3:25" x14ac:dyDescent="0.2">
      <c r="C198" s="29"/>
      <c r="H198" s="30"/>
      <c r="I198" s="109">
        <v>375</v>
      </c>
      <c r="J198" s="109" t="s">
        <v>712</v>
      </c>
      <c r="N198" s="29">
        <v>43019</v>
      </c>
      <c r="Q198" s="23"/>
      <c r="R198" s="24">
        <v>375</v>
      </c>
      <c r="S198" s="29">
        <v>38405</v>
      </c>
      <c r="T198" s="23" t="s">
        <v>719</v>
      </c>
      <c r="V198" s="31">
        <v>375</v>
      </c>
      <c r="W198" s="23" t="s">
        <v>302</v>
      </c>
      <c r="X198" s="23" t="s">
        <v>93</v>
      </c>
      <c r="Y198" s="163"/>
    </row>
    <row r="199" spans="3:25" x14ac:dyDescent="0.2">
      <c r="C199" s="29"/>
      <c r="H199" s="30"/>
      <c r="I199" s="109">
        <v>380</v>
      </c>
      <c r="J199" s="109" t="s">
        <v>712</v>
      </c>
      <c r="N199" s="29">
        <v>43020</v>
      </c>
      <c r="Q199" s="23"/>
      <c r="R199" s="24">
        <v>380</v>
      </c>
      <c r="S199" s="29">
        <v>38405</v>
      </c>
      <c r="T199" s="23" t="s">
        <v>719</v>
      </c>
      <c r="V199" s="31">
        <v>380</v>
      </c>
      <c r="W199" s="23" t="s">
        <v>247</v>
      </c>
      <c r="X199" s="23" t="s">
        <v>94</v>
      </c>
      <c r="Y199" s="163"/>
    </row>
    <row r="200" spans="3:25" x14ac:dyDescent="0.2">
      <c r="C200" s="29"/>
      <c r="H200" s="30"/>
      <c r="I200" s="109">
        <v>383</v>
      </c>
      <c r="J200" s="109" t="s">
        <v>712</v>
      </c>
      <c r="N200" s="29">
        <v>43021</v>
      </c>
      <c r="Q200" s="23"/>
      <c r="R200" s="24">
        <v>383</v>
      </c>
      <c r="S200" s="29">
        <v>38405</v>
      </c>
      <c r="T200" s="23" t="s">
        <v>719</v>
      </c>
      <c r="V200" s="31">
        <v>383</v>
      </c>
      <c r="W200" s="23" t="s">
        <v>133</v>
      </c>
      <c r="X200" s="23" t="s">
        <v>91</v>
      </c>
      <c r="Y200" s="163"/>
    </row>
    <row r="201" spans="3:25" x14ac:dyDescent="0.2">
      <c r="C201" s="29"/>
      <c r="H201" s="30"/>
      <c r="I201" s="109">
        <v>384</v>
      </c>
      <c r="J201" s="109" t="s">
        <v>712</v>
      </c>
      <c r="N201" s="29">
        <v>43022</v>
      </c>
      <c r="Q201" s="23"/>
      <c r="R201" s="24">
        <v>384</v>
      </c>
      <c r="S201" s="29">
        <v>38405</v>
      </c>
      <c r="T201" s="23" t="s">
        <v>719</v>
      </c>
      <c r="V201" s="31">
        <v>384</v>
      </c>
      <c r="W201" s="23" t="s">
        <v>134</v>
      </c>
      <c r="X201" s="23" t="s">
        <v>92</v>
      </c>
      <c r="Y201" s="163"/>
    </row>
    <row r="202" spans="3:25" x14ac:dyDescent="0.2">
      <c r="C202" s="29"/>
      <c r="H202" s="30"/>
      <c r="I202" s="109">
        <v>385</v>
      </c>
      <c r="J202" s="109" t="s">
        <v>712</v>
      </c>
      <c r="N202" s="29">
        <v>43023</v>
      </c>
      <c r="Q202" s="23"/>
      <c r="R202" s="24">
        <v>385</v>
      </c>
      <c r="S202" s="29">
        <v>38405</v>
      </c>
      <c r="T202" s="23" t="s">
        <v>720</v>
      </c>
      <c r="V202" s="31">
        <v>385</v>
      </c>
      <c r="W202" s="23" t="s">
        <v>135</v>
      </c>
      <c r="X202" s="23" t="s">
        <v>91</v>
      </c>
      <c r="Y202" s="163"/>
    </row>
    <row r="203" spans="3:25" x14ac:dyDescent="0.2">
      <c r="C203" s="29"/>
      <c r="H203" s="30"/>
      <c r="I203" s="109">
        <v>386</v>
      </c>
      <c r="J203" s="109" t="s">
        <v>712</v>
      </c>
      <c r="N203" s="29">
        <v>43024</v>
      </c>
      <c r="Q203" s="23"/>
      <c r="R203" s="24">
        <v>386</v>
      </c>
      <c r="S203" s="29">
        <v>38405</v>
      </c>
      <c r="T203" s="23" t="s">
        <v>720</v>
      </c>
      <c r="V203" s="31">
        <v>386</v>
      </c>
      <c r="W203" s="23" t="s">
        <v>136</v>
      </c>
      <c r="X203" s="23" t="s">
        <v>89</v>
      </c>
      <c r="Y203" s="163"/>
    </row>
    <row r="204" spans="3:25" x14ac:dyDescent="0.2">
      <c r="C204" s="29"/>
      <c r="H204" s="30"/>
      <c r="I204" s="109">
        <v>390</v>
      </c>
      <c r="J204" s="109" t="s">
        <v>712</v>
      </c>
      <c r="N204" s="29">
        <v>43025</v>
      </c>
      <c r="Q204" s="23"/>
      <c r="R204" s="24">
        <v>390</v>
      </c>
      <c r="S204" s="29">
        <v>38405</v>
      </c>
      <c r="T204" s="23" t="s">
        <v>719</v>
      </c>
      <c r="V204" s="31">
        <v>390</v>
      </c>
      <c r="W204" s="23" t="s">
        <v>137</v>
      </c>
      <c r="X204" s="23" t="s">
        <v>95</v>
      </c>
      <c r="Y204" s="163"/>
    </row>
    <row r="205" spans="3:25" x14ac:dyDescent="0.2">
      <c r="C205" s="29"/>
      <c r="H205" s="30"/>
      <c r="I205" s="109">
        <v>392</v>
      </c>
      <c r="J205" s="109" t="s">
        <v>712</v>
      </c>
      <c r="N205" s="29">
        <v>43026</v>
      </c>
      <c r="Q205" s="23"/>
      <c r="R205" s="24">
        <v>392</v>
      </c>
      <c r="S205" s="29">
        <v>38405</v>
      </c>
      <c r="T205" s="23" t="s">
        <v>719</v>
      </c>
      <c r="V205" s="31">
        <v>392</v>
      </c>
      <c r="W205" s="23" t="s">
        <v>138</v>
      </c>
      <c r="X205" s="23" t="s">
        <v>92</v>
      </c>
      <c r="Y205" s="163"/>
    </row>
    <row r="206" spans="3:25" x14ac:dyDescent="0.2">
      <c r="C206" s="29"/>
      <c r="H206" s="30"/>
      <c r="I206" s="109">
        <v>393</v>
      </c>
      <c r="J206" s="109" t="s">
        <v>712</v>
      </c>
      <c r="N206" s="29">
        <v>43027</v>
      </c>
      <c r="Q206" s="23"/>
      <c r="R206" s="24">
        <v>393</v>
      </c>
      <c r="S206" s="29">
        <v>38405</v>
      </c>
      <c r="T206" s="23" t="s">
        <v>719</v>
      </c>
      <c r="V206" s="31">
        <v>393</v>
      </c>
      <c r="W206" s="23" t="s">
        <v>139</v>
      </c>
      <c r="X206" s="23" t="s">
        <v>98</v>
      </c>
      <c r="Y206" s="163"/>
    </row>
    <row r="207" spans="3:25" x14ac:dyDescent="0.2">
      <c r="C207" s="29"/>
      <c r="H207" s="30"/>
      <c r="I207" s="109">
        <v>394</v>
      </c>
      <c r="J207" s="109" t="s">
        <v>712</v>
      </c>
      <c r="N207" s="29">
        <v>43028</v>
      </c>
      <c r="Q207" s="23"/>
      <c r="R207" s="24">
        <v>394</v>
      </c>
      <c r="S207" s="29">
        <v>38405</v>
      </c>
      <c r="T207" s="23" t="s">
        <v>719</v>
      </c>
      <c r="V207" s="31">
        <v>394</v>
      </c>
      <c r="W207" s="23" t="s">
        <v>140</v>
      </c>
      <c r="X207" s="23" t="s">
        <v>89</v>
      </c>
      <c r="Y207" s="163"/>
    </row>
    <row r="208" spans="3:25" x14ac:dyDescent="0.2">
      <c r="C208" s="29"/>
      <c r="H208" s="30"/>
      <c r="I208" s="109">
        <v>395</v>
      </c>
      <c r="J208" s="109" t="s">
        <v>712</v>
      </c>
      <c r="N208" s="29">
        <v>43029</v>
      </c>
      <c r="Q208" s="23"/>
      <c r="R208" s="24">
        <v>395</v>
      </c>
      <c r="S208" s="29">
        <v>38405</v>
      </c>
      <c r="T208" s="23" t="s">
        <v>719</v>
      </c>
      <c r="V208" s="31">
        <v>395</v>
      </c>
      <c r="W208" s="23" t="s">
        <v>141</v>
      </c>
      <c r="X208" s="23" t="s">
        <v>92</v>
      </c>
      <c r="Y208" s="163"/>
    </row>
    <row r="209" spans="3:25" x14ac:dyDescent="0.2">
      <c r="C209" s="29"/>
      <c r="H209" s="30"/>
      <c r="I209" s="109">
        <v>396</v>
      </c>
      <c r="J209" s="109" t="s">
        <v>712</v>
      </c>
      <c r="N209" s="29">
        <v>43030</v>
      </c>
      <c r="Q209" s="23"/>
      <c r="R209" s="24">
        <v>396</v>
      </c>
      <c r="S209" s="29">
        <v>38405</v>
      </c>
      <c r="T209" s="23" t="s">
        <v>720</v>
      </c>
      <c r="V209" s="31">
        <v>396</v>
      </c>
      <c r="W209" s="23" t="s">
        <v>142</v>
      </c>
      <c r="X209" s="23" t="s">
        <v>91</v>
      </c>
      <c r="Y209" s="163"/>
    </row>
    <row r="210" spans="3:25" x14ac:dyDescent="0.2">
      <c r="C210" s="29"/>
      <c r="H210" s="30"/>
      <c r="I210" s="109">
        <v>397</v>
      </c>
      <c r="J210" s="109" t="s">
        <v>712</v>
      </c>
      <c r="N210" s="29">
        <v>43031</v>
      </c>
      <c r="Q210" s="23"/>
      <c r="R210" s="24">
        <v>397</v>
      </c>
      <c r="S210" s="29">
        <v>38405</v>
      </c>
      <c r="T210" s="23" t="s">
        <v>719</v>
      </c>
      <c r="V210" s="31">
        <v>397</v>
      </c>
      <c r="W210" s="23" t="s">
        <v>143</v>
      </c>
      <c r="X210" s="23" t="s">
        <v>92</v>
      </c>
      <c r="Y210" s="163"/>
    </row>
    <row r="211" spans="3:25" x14ac:dyDescent="0.2">
      <c r="C211" s="29"/>
      <c r="H211" s="30"/>
      <c r="I211" s="109">
        <v>402</v>
      </c>
      <c r="J211" s="109" t="s">
        <v>712</v>
      </c>
      <c r="N211" s="29">
        <v>43032</v>
      </c>
      <c r="Q211" s="23"/>
      <c r="R211" s="24">
        <v>402</v>
      </c>
      <c r="S211" s="29">
        <v>38509</v>
      </c>
      <c r="T211" s="23" t="s">
        <v>719</v>
      </c>
      <c r="V211" s="31">
        <v>402</v>
      </c>
      <c r="W211" s="23" t="s">
        <v>144</v>
      </c>
      <c r="X211" s="23" t="s">
        <v>92</v>
      </c>
      <c r="Y211" s="163"/>
    </row>
    <row r="212" spans="3:25" x14ac:dyDescent="0.2">
      <c r="C212" s="29"/>
      <c r="H212" s="30"/>
      <c r="I212" s="109">
        <v>406</v>
      </c>
      <c r="J212" s="109" t="s">
        <v>712</v>
      </c>
      <c r="N212" s="29">
        <v>43033</v>
      </c>
      <c r="Q212" s="23"/>
      <c r="R212" s="24">
        <v>406</v>
      </c>
      <c r="S212" s="29">
        <v>38509</v>
      </c>
      <c r="T212" s="23" t="s">
        <v>720</v>
      </c>
      <c r="V212" s="31">
        <v>406</v>
      </c>
      <c r="W212" s="23" t="s">
        <v>145</v>
      </c>
      <c r="X212" s="23" t="s">
        <v>93</v>
      </c>
      <c r="Y212" s="163"/>
    </row>
    <row r="213" spans="3:25" x14ac:dyDescent="0.2">
      <c r="C213" s="29"/>
      <c r="H213" s="30"/>
      <c r="I213" s="109">
        <v>407</v>
      </c>
      <c r="J213" s="109" t="s">
        <v>712</v>
      </c>
      <c r="N213" s="29">
        <v>43034</v>
      </c>
      <c r="Q213" s="23"/>
      <c r="R213" s="24">
        <v>407</v>
      </c>
      <c r="S213" s="29">
        <v>38509</v>
      </c>
      <c r="T213" s="23" t="s">
        <v>720</v>
      </c>
      <c r="V213" s="31">
        <v>407</v>
      </c>
      <c r="W213" s="23" t="s">
        <v>146</v>
      </c>
      <c r="X213" s="23" t="s">
        <v>91</v>
      </c>
      <c r="Y213" s="163"/>
    </row>
    <row r="214" spans="3:25" x14ac:dyDescent="0.2">
      <c r="C214" s="29"/>
      <c r="H214" s="30"/>
      <c r="I214" s="109">
        <v>412</v>
      </c>
      <c r="J214" s="109" t="s">
        <v>712</v>
      </c>
      <c r="N214" s="29">
        <v>43035</v>
      </c>
      <c r="Q214" s="23"/>
      <c r="R214" s="24">
        <v>412</v>
      </c>
      <c r="S214" s="29">
        <v>38509</v>
      </c>
      <c r="T214" s="23" t="s">
        <v>720</v>
      </c>
      <c r="V214" s="31">
        <v>412</v>
      </c>
      <c r="W214" s="23" t="s">
        <v>217</v>
      </c>
      <c r="X214" s="23" t="s">
        <v>91</v>
      </c>
      <c r="Y214" s="163"/>
    </row>
    <row r="215" spans="3:25" x14ac:dyDescent="0.2">
      <c r="C215" s="29"/>
      <c r="H215" s="30"/>
      <c r="I215" s="109">
        <v>415</v>
      </c>
      <c r="J215" s="109" t="s">
        <v>712</v>
      </c>
      <c r="N215" s="29">
        <v>43036</v>
      </c>
      <c r="Q215" s="23"/>
      <c r="R215" s="24">
        <v>415</v>
      </c>
      <c r="S215" s="29">
        <v>38509</v>
      </c>
      <c r="T215" s="23" t="s">
        <v>720</v>
      </c>
      <c r="V215" s="31">
        <v>415</v>
      </c>
      <c r="W215" s="23" t="s">
        <v>218</v>
      </c>
      <c r="X215" s="23" t="s">
        <v>93</v>
      </c>
      <c r="Y215" s="163"/>
    </row>
    <row r="216" spans="3:25" x14ac:dyDescent="0.2">
      <c r="C216" s="29"/>
      <c r="H216" s="30"/>
      <c r="I216" s="109">
        <v>416</v>
      </c>
      <c r="J216" s="109" t="s">
        <v>712</v>
      </c>
      <c r="N216" s="29">
        <v>43037</v>
      </c>
      <c r="Q216" s="23"/>
      <c r="R216" s="24">
        <v>416</v>
      </c>
      <c r="S216" s="29">
        <v>38509</v>
      </c>
      <c r="T216" s="23" t="s">
        <v>720</v>
      </c>
      <c r="V216" s="31">
        <v>416</v>
      </c>
      <c r="W216" s="23" t="s">
        <v>219</v>
      </c>
      <c r="X216" s="23" t="s">
        <v>95</v>
      </c>
      <c r="Y216" s="163"/>
    </row>
    <row r="217" spans="3:25" x14ac:dyDescent="0.2">
      <c r="C217" s="29"/>
      <c r="H217" s="30"/>
      <c r="I217" s="109">
        <v>417</v>
      </c>
      <c r="J217" s="109" t="s">
        <v>712</v>
      </c>
      <c r="N217" s="29">
        <v>43038</v>
      </c>
      <c r="Q217" s="23"/>
      <c r="R217" s="24">
        <v>417</v>
      </c>
      <c r="S217" s="29">
        <v>38509</v>
      </c>
      <c r="T217" s="23" t="s">
        <v>720</v>
      </c>
      <c r="V217" s="31">
        <v>417</v>
      </c>
      <c r="W217" s="23" t="s">
        <v>220</v>
      </c>
      <c r="X217" s="23" t="s">
        <v>89</v>
      </c>
      <c r="Y217" s="163"/>
    </row>
    <row r="218" spans="3:25" x14ac:dyDescent="0.2">
      <c r="C218" s="29"/>
      <c r="H218" s="30"/>
      <c r="I218" s="109">
        <v>418</v>
      </c>
      <c r="J218" s="109" t="s">
        <v>712</v>
      </c>
      <c r="N218" s="29">
        <v>43039</v>
      </c>
      <c r="Q218" s="23"/>
      <c r="R218" s="24">
        <v>418</v>
      </c>
      <c r="S218" s="29">
        <v>38509</v>
      </c>
      <c r="T218" s="23" t="s">
        <v>719</v>
      </c>
      <c r="V218" s="31">
        <v>418</v>
      </c>
      <c r="W218" s="23" t="s">
        <v>221</v>
      </c>
      <c r="X218" s="23" t="s">
        <v>90</v>
      </c>
      <c r="Y218" s="163"/>
    </row>
    <row r="219" spans="3:25" x14ac:dyDescent="0.2">
      <c r="C219" s="29"/>
      <c r="H219" s="30"/>
      <c r="I219" s="109">
        <v>419</v>
      </c>
      <c r="J219" s="109" t="s">
        <v>712</v>
      </c>
      <c r="N219" s="29">
        <v>43040</v>
      </c>
      <c r="Q219" s="23"/>
      <c r="R219" s="24">
        <v>419</v>
      </c>
      <c r="S219" s="29">
        <v>38509</v>
      </c>
      <c r="T219" s="23" t="s">
        <v>720</v>
      </c>
      <c r="V219" s="31">
        <v>419</v>
      </c>
      <c r="W219" s="23" t="s">
        <v>222</v>
      </c>
      <c r="X219" s="23" t="s">
        <v>91</v>
      </c>
      <c r="Y219" s="163"/>
    </row>
    <row r="220" spans="3:25" x14ac:dyDescent="0.2">
      <c r="C220" s="29"/>
      <c r="H220" s="30"/>
      <c r="I220" s="109">
        <v>421</v>
      </c>
      <c r="J220" s="109" t="s">
        <v>712</v>
      </c>
      <c r="N220" s="29">
        <v>43041</v>
      </c>
      <c r="Q220" s="23"/>
      <c r="R220" s="24">
        <v>421</v>
      </c>
      <c r="S220" s="29">
        <v>38509</v>
      </c>
      <c r="T220" s="23" t="s">
        <v>720</v>
      </c>
      <c r="V220" s="31">
        <v>421</v>
      </c>
      <c r="W220" s="23" t="s">
        <v>223</v>
      </c>
      <c r="X220" s="23" t="s">
        <v>89</v>
      </c>
      <c r="Y220" s="163"/>
    </row>
    <row r="221" spans="3:25" x14ac:dyDescent="0.2">
      <c r="C221" s="29"/>
      <c r="H221" s="30"/>
      <c r="I221" s="109">
        <v>422</v>
      </c>
      <c r="J221" s="109" t="s">
        <v>712</v>
      </c>
      <c r="N221" s="29">
        <v>43042</v>
      </c>
      <c r="Q221" s="23"/>
      <c r="R221" s="24">
        <v>422</v>
      </c>
      <c r="S221" s="29">
        <v>38509</v>
      </c>
      <c r="T221" s="23" t="s">
        <v>720</v>
      </c>
      <c r="V221" s="31">
        <v>422</v>
      </c>
      <c r="W221" s="23" t="s">
        <v>224</v>
      </c>
      <c r="X221" s="23" t="s">
        <v>90</v>
      </c>
      <c r="Y221" s="163"/>
    </row>
    <row r="222" spans="3:25" x14ac:dyDescent="0.2">
      <c r="C222" s="29"/>
      <c r="H222" s="30"/>
      <c r="I222" s="109">
        <v>426</v>
      </c>
      <c r="J222" s="109" t="s">
        <v>712</v>
      </c>
      <c r="N222" s="29">
        <v>43043</v>
      </c>
      <c r="Q222" s="23"/>
      <c r="R222" s="24">
        <v>426</v>
      </c>
      <c r="S222" s="29">
        <v>38509</v>
      </c>
      <c r="T222" s="23" t="s">
        <v>720</v>
      </c>
      <c r="V222" s="31">
        <v>426</v>
      </c>
      <c r="W222" s="23" t="s">
        <v>296</v>
      </c>
      <c r="X222" s="23" t="s">
        <v>91</v>
      </c>
      <c r="Y222" s="163"/>
    </row>
    <row r="223" spans="3:25" x14ac:dyDescent="0.2">
      <c r="C223" s="29"/>
      <c r="H223" s="30"/>
      <c r="I223" s="109">
        <v>427</v>
      </c>
      <c r="J223" s="109" t="s">
        <v>712</v>
      </c>
      <c r="N223" s="29">
        <v>43044</v>
      </c>
      <c r="Q223" s="23"/>
      <c r="R223" s="24">
        <v>427</v>
      </c>
      <c r="S223" s="29">
        <v>38509</v>
      </c>
      <c r="T223" s="23" t="s">
        <v>720</v>
      </c>
      <c r="V223" s="31">
        <v>427</v>
      </c>
      <c r="W223" s="23" t="s">
        <v>297</v>
      </c>
      <c r="X223" s="23" t="s">
        <v>91</v>
      </c>
      <c r="Y223" s="163"/>
    </row>
    <row r="224" spans="3:25" x14ac:dyDescent="0.2">
      <c r="C224" s="29"/>
      <c r="H224" s="30"/>
      <c r="I224" s="109">
        <v>428</v>
      </c>
      <c r="J224" s="109" t="s">
        <v>712</v>
      </c>
      <c r="N224" s="29">
        <v>43045</v>
      </c>
      <c r="Q224" s="23"/>
      <c r="R224" s="24">
        <v>428</v>
      </c>
      <c r="S224" s="29">
        <v>38509</v>
      </c>
      <c r="T224" s="23" t="s">
        <v>720</v>
      </c>
      <c r="V224" s="31">
        <v>428</v>
      </c>
      <c r="W224" s="23" t="s">
        <v>298</v>
      </c>
      <c r="X224" s="23" t="s">
        <v>91</v>
      </c>
      <c r="Y224" s="163"/>
    </row>
    <row r="225" spans="3:25" x14ac:dyDescent="0.2">
      <c r="C225" s="29"/>
      <c r="H225" s="30"/>
      <c r="I225" s="109">
        <v>429</v>
      </c>
      <c r="J225" s="109" t="s">
        <v>712</v>
      </c>
      <c r="N225" s="29">
        <v>43046</v>
      </c>
      <c r="Q225" s="23"/>
      <c r="R225" s="24">
        <v>429</v>
      </c>
      <c r="S225" s="29">
        <v>38509</v>
      </c>
      <c r="T225" s="23" t="s">
        <v>719</v>
      </c>
      <c r="V225" s="31">
        <v>429</v>
      </c>
      <c r="W225" s="23" t="s">
        <v>183</v>
      </c>
      <c r="X225" s="23" t="s">
        <v>90</v>
      </c>
      <c r="Y225" s="163"/>
    </row>
    <row r="226" spans="3:25" x14ac:dyDescent="0.2">
      <c r="C226" s="29"/>
      <c r="H226" s="30"/>
      <c r="I226" s="109">
        <v>430</v>
      </c>
      <c r="J226" s="109" t="s">
        <v>712</v>
      </c>
      <c r="N226" s="29">
        <v>43047</v>
      </c>
      <c r="Q226" s="23"/>
      <c r="R226" s="24">
        <v>430</v>
      </c>
      <c r="S226" s="29">
        <v>38509</v>
      </c>
      <c r="T226" s="23" t="s">
        <v>720</v>
      </c>
      <c r="V226" s="31">
        <v>430</v>
      </c>
      <c r="W226" s="23" t="s">
        <v>392</v>
      </c>
      <c r="X226" s="23" t="s">
        <v>89</v>
      </c>
      <c r="Y226" s="163"/>
    </row>
    <row r="227" spans="3:25" x14ac:dyDescent="0.2">
      <c r="C227" s="29"/>
      <c r="H227" s="30"/>
      <c r="I227" s="109">
        <v>432</v>
      </c>
      <c r="J227" s="109" t="s">
        <v>712</v>
      </c>
      <c r="N227" s="29">
        <v>43048</v>
      </c>
      <c r="Q227" s="23"/>
      <c r="R227" s="24">
        <v>432</v>
      </c>
      <c r="S227" s="29">
        <v>38509</v>
      </c>
      <c r="T227" s="23" t="s">
        <v>720</v>
      </c>
      <c r="V227" s="31">
        <v>432</v>
      </c>
      <c r="W227" s="23" t="s">
        <v>393</v>
      </c>
      <c r="X227" s="23" t="s">
        <v>90</v>
      </c>
      <c r="Y227" s="163"/>
    </row>
    <row r="228" spans="3:25" x14ac:dyDescent="0.2">
      <c r="C228" s="29"/>
      <c r="H228" s="30"/>
      <c r="I228" s="109">
        <v>433</v>
      </c>
      <c r="J228" s="109" t="s">
        <v>712</v>
      </c>
      <c r="N228" s="29">
        <v>43049</v>
      </c>
      <c r="Q228" s="23"/>
      <c r="R228" s="24">
        <v>433</v>
      </c>
      <c r="S228" s="29">
        <v>38509</v>
      </c>
      <c r="T228" s="23" t="s">
        <v>719</v>
      </c>
      <c r="V228" s="31">
        <v>433</v>
      </c>
      <c r="W228" s="23" t="s">
        <v>394</v>
      </c>
      <c r="X228" s="23" t="s">
        <v>91</v>
      </c>
      <c r="Y228" s="163"/>
    </row>
    <row r="229" spans="3:25" x14ac:dyDescent="0.2">
      <c r="H229" s="30"/>
      <c r="I229" s="109">
        <v>435</v>
      </c>
      <c r="J229" s="109" t="s">
        <v>712</v>
      </c>
      <c r="N229" s="29">
        <v>43050</v>
      </c>
      <c r="Q229" s="23"/>
      <c r="R229" s="24">
        <v>435</v>
      </c>
      <c r="S229" s="29">
        <v>38509</v>
      </c>
      <c r="T229" s="23" t="s">
        <v>720</v>
      </c>
      <c r="V229" s="31">
        <v>435</v>
      </c>
      <c r="W229" s="23" t="s">
        <v>395</v>
      </c>
      <c r="X229" s="23" t="s">
        <v>92</v>
      </c>
      <c r="Y229" s="163"/>
    </row>
    <row r="230" spans="3:25" x14ac:dyDescent="0.2">
      <c r="H230" s="30"/>
      <c r="I230" s="109">
        <v>437</v>
      </c>
      <c r="J230" s="109" t="s">
        <v>712</v>
      </c>
      <c r="N230" s="29">
        <v>43051</v>
      </c>
      <c r="Q230" s="23"/>
      <c r="R230" s="24">
        <v>437</v>
      </c>
      <c r="S230" s="29">
        <v>38509</v>
      </c>
      <c r="T230" s="23" t="s">
        <v>720</v>
      </c>
      <c r="V230" s="31">
        <v>437</v>
      </c>
      <c r="W230" s="23" t="s">
        <v>396</v>
      </c>
      <c r="X230" s="23" t="s">
        <v>89</v>
      </c>
      <c r="Y230" s="163"/>
    </row>
    <row r="231" spans="3:25" x14ac:dyDescent="0.2">
      <c r="H231" s="30"/>
      <c r="I231" s="109">
        <v>439</v>
      </c>
      <c r="J231" s="109" t="s">
        <v>712</v>
      </c>
      <c r="N231" s="29">
        <v>43052</v>
      </c>
      <c r="Q231" s="23"/>
      <c r="R231" s="24">
        <v>439</v>
      </c>
      <c r="S231" s="29">
        <v>38509</v>
      </c>
      <c r="T231" s="23" t="s">
        <v>719</v>
      </c>
      <c r="V231" s="31">
        <v>439</v>
      </c>
      <c r="W231" s="23" t="s">
        <v>397</v>
      </c>
      <c r="X231" s="23" t="s">
        <v>92</v>
      </c>
      <c r="Y231" s="163"/>
    </row>
    <row r="232" spans="3:25" x14ac:dyDescent="0.2">
      <c r="H232" s="30"/>
      <c r="I232" s="109">
        <v>440</v>
      </c>
      <c r="J232" s="109" t="s">
        <v>712</v>
      </c>
      <c r="N232" s="29">
        <v>43053</v>
      </c>
      <c r="Q232" s="23"/>
      <c r="R232" s="24">
        <v>440</v>
      </c>
      <c r="S232" s="29">
        <v>38509</v>
      </c>
      <c r="T232" s="23" t="s">
        <v>719</v>
      </c>
      <c r="V232" s="31">
        <v>440</v>
      </c>
      <c r="W232" s="23" t="s">
        <v>398</v>
      </c>
      <c r="X232" s="23" t="s">
        <v>94</v>
      </c>
      <c r="Y232" s="163"/>
    </row>
    <row r="233" spans="3:25" x14ac:dyDescent="0.2">
      <c r="H233" s="30"/>
      <c r="I233" s="109">
        <v>441</v>
      </c>
      <c r="J233" s="109" t="s">
        <v>712</v>
      </c>
      <c r="N233" s="29">
        <v>43054</v>
      </c>
      <c r="Q233" s="23"/>
      <c r="R233" s="24">
        <v>441</v>
      </c>
      <c r="S233" s="29">
        <v>38509</v>
      </c>
      <c r="T233" s="23" t="s">
        <v>720</v>
      </c>
      <c r="V233" s="31">
        <v>441</v>
      </c>
      <c r="W233" s="23" t="s">
        <v>399</v>
      </c>
      <c r="X233" s="23" t="s">
        <v>91</v>
      </c>
      <c r="Y233" s="163"/>
    </row>
    <row r="234" spans="3:25" x14ac:dyDescent="0.2">
      <c r="H234" s="30"/>
      <c r="I234" s="109">
        <v>443</v>
      </c>
      <c r="J234" s="109" t="s">
        <v>712</v>
      </c>
      <c r="N234" s="29">
        <v>43055</v>
      </c>
      <c r="Q234" s="23"/>
      <c r="R234" s="24">
        <v>443</v>
      </c>
      <c r="S234" s="29">
        <v>38509</v>
      </c>
      <c r="T234" s="23" t="s">
        <v>720</v>
      </c>
      <c r="V234" s="31">
        <v>443</v>
      </c>
      <c r="W234" s="23" t="s">
        <v>147</v>
      </c>
      <c r="X234" s="23" t="s">
        <v>90</v>
      </c>
      <c r="Y234" s="163"/>
    </row>
    <row r="235" spans="3:25" x14ac:dyDescent="0.2">
      <c r="H235" s="30"/>
      <c r="I235" s="109">
        <v>444</v>
      </c>
      <c r="J235" s="109" t="s">
        <v>712</v>
      </c>
      <c r="N235" s="29">
        <v>43056</v>
      </c>
      <c r="Q235" s="23"/>
      <c r="R235" s="24">
        <v>444</v>
      </c>
      <c r="S235" s="29">
        <v>38509</v>
      </c>
      <c r="T235" s="23" t="s">
        <v>719</v>
      </c>
      <c r="V235" s="31">
        <v>444</v>
      </c>
      <c r="W235" s="23" t="s">
        <v>148</v>
      </c>
      <c r="X235" s="23" t="s">
        <v>93</v>
      </c>
      <c r="Y235" s="163"/>
    </row>
    <row r="236" spans="3:25" x14ac:dyDescent="0.2">
      <c r="H236" s="30"/>
      <c r="I236" s="109">
        <v>445</v>
      </c>
      <c r="J236" s="109" t="s">
        <v>712</v>
      </c>
      <c r="N236" s="29">
        <v>43057</v>
      </c>
      <c r="Q236" s="23"/>
      <c r="R236" s="24">
        <v>445</v>
      </c>
      <c r="S236" s="29">
        <v>38509</v>
      </c>
      <c r="T236" s="23" t="s">
        <v>719</v>
      </c>
      <c r="V236" s="31">
        <v>445</v>
      </c>
      <c r="W236" s="23" t="s">
        <v>149</v>
      </c>
      <c r="X236" s="23" t="s">
        <v>92</v>
      </c>
      <c r="Y236" s="163"/>
    </row>
    <row r="237" spans="3:25" x14ac:dyDescent="0.2">
      <c r="H237" s="30"/>
      <c r="I237" s="109">
        <v>449</v>
      </c>
      <c r="J237" s="109" t="s">
        <v>712</v>
      </c>
      <c r="N237" s="29">
        <v>43058</v>
      </c>
      <c r="Q237" s="23"/>
      <c r="R237" s="24">
        <v>447</v>
      </c>
      <c r="S237" s="111">
        <v>38578</v>
      </c>
      <c r="T237" s="23" t="s">
        <v>720</v>
      </c>
      <c r="V237" s="31">
        <v>447</v>
      </c>
      <c r="W237" s="23" t="s">
        <v>873</v>
      </c>
      <c r="X237" s="23" t="s">
        <v>90</v>
      </c>
      <c r="Y237" s="163"/>
    </row>
    <row r="238" spans="3:25" x14ac:dyDescent="0.2">
      <c r="H238" s="30"/>
      <c r="I238" s="109">
        <v>451</v>
      </c>
      <c r="J238" s="109" t="s">
        <v>712</v>
      </c>
      <c r="N238" s="29">
        <v>43059</v>
      </c>
      <c r="Q238" s="23"/>
      <c r="R238" s="24">
        <v>449</v>
      </c>
      <c r="S238" s="29">
        <v>38578</v>
      </c>
      <c r="T238" s="23" t="s">
        <v>719</v>
      </c>
      <c r="V238" s="31">
        <v>449</v>
      </c>
      <c r="W238" s="23" t="s">
        <v>513</v>
      </c>
      <c r="X238" s="23" t="s">
        <v>90</v>
      </c>
      <c r="Y238" s="163"/>
    </row>
    <row r="239" spans="3:25" x14ac:dyDescent="0.2">
      <c r="H239" s="30"/>
      <c r="I239" s="109">
        <v>455</v>
      </c>
      <c r="J239" s="109" t="s">
        <v>712</v>
      </c>
      <c r="N239" s="29">
        <v>43060</v>
      </c>
      <c r="Q239" s="23"/>
      <c r="R239" s="24">
        <v>451</v>
      </c>
      <c r="S239" s="29">
        <v>38578</v>
      </c>
      <c r="T239" s="23" t="s">
        <v>719</v>
      </c>
      <c r="V239" s="31">
        <v>451</v>
      </c>
      <c r="W239" s="23" t="s">
        <v>184</v>
      </c>
      <c r="X239" s="23" t="s">
        <v>89</v>
      </c>
      <c r="Y239" s="163"/>
    </row>
    <row r="240" spans="3:25" x14ac:dyDescent="0.2">
      <c r="H240" s="30"/>
      <c r="I240" s="109">
        <v>456</v>
      </c>
      <c r="J240" s="109" t="s">
        <v>712</v>
      </c>
      <c r="N240" s="29">
        <v>43061</v>
      </c>
      <c r="Q240" s="23"/>
      <c r="R240" s="24">
        <v>455</v>
      </c>
      <c r="S240" s="29">
        <v>38578</v>
      </c>
      <c r="T240" s="23" t="s">
        <v>720</v>
      </c>
      <c r="V240" s="31">
        <v>455</v>
      </c>
      <c r="W240" s="23" t="s">
        <v>23</v>
      </c>
      <c r="X240" s="23" t="s">
        <v>92</v>
      </c>
      <c r="Y240" s="163"/>
    </row>
    <row r="241" spans="8:25" x14ac:dyDescent="0.2">
      <c r="H241" s="30"/>
      <c r="I241" s="109">
        <v>458</v>
      </c>
      <c r="J241" s="109" t="s">
        <v>712</v>
      </c>
      <c r="N241" s="29">
        <v>43062</v>
      </c>
      <c r="Q241" s="23"/>
      <c r="R241" s="24">
        <v>456</v>
      </c>
      <c r="S241" s="29">
        <v>38578</v>
      </c>
      <c r="T241" s="23" t="s">
        <v>719</v>
      </c>
      <c r="V241" s="31">
        <v>456</v>
      </c>
      <c r="W241" s="23" t="s">
        <v>24</v>
      </c>
      <c r="X241" s="23" t="s">
        <v>90</v>
      </c>
      <c r="Y241" s="163"/>
    </row>
    <row r="242" spans="8:25" x14ac:dyDescent="0.2">
      <c r="H242" s="30"/>
      <c r="I242" s="109">
        <v>459</v>
      </c>
      <c r="J242" s="109" t="s">
        <v>712</v>
      </c>
      <c r="N242" s="29">
        <v>43063</v>
      </c>
      <c r="Q242" s="23"/>
      <c r="R242" s="24">
        <v>458</v>
      </c>
      <c r="S242" s="29">
        <v>38578</v>
      </c>
      <c r="T242" s="23" t="s">
        <v>720</v>
      </c>
      <c r="V242" s="31">
        <v>458</v>
      </c>
      <c r="W242" s="23" t="s">
        <v>14</v>
      </c>
      <c r="X242" s="23" t="s">
        <v>89</v>
      </c>
      <c r="Y242" s="163"/>
    </row>
    <row r="243" spans="8:25" x14ac:dyDescent="0.2">
      <c r="H243" s="30"/>
      <c r="I243" s="109">
        <v>460</v>
      </c>
      <c r="J243" s="109" t="s">
        <v>712</v>
      </c>
      <c r="N243" s="29">
        <v>43064</v>
      </c>
      <c r="Q243" s="23"/>
      <c r="R243" s="24">
        <v>459</v>
      </c>
      <c r="S243" s="29">
        <v>38578</v>
      </c>
      <c r="T243" s="23" t="s">
        <v>719</v>
      </c>
      <c r="V243" s="31">
        <v>459</v>
      </c>
      <c r="W243" s="23" t="s">
        <v>15</v>
      </c>
      <c r="X243" s="23" t="s">
        <v>92</v>
      </c>
      <c r="Y243" s="163"/>
    </row>
    <row r="244" spans="8:25" x14ac:dyDescent="0.2">
      <c r="H244" s="30"/>
      <c r="I244" s="109">
        <v>461</v>
      </c>
      <c r="J244" s="109" t="s">
        <v>712</v>
      </c>
      <c r="N244" s="29">
        <v>43065</v>
      </c>
      <c r="Q244" s="23"/>
      <c r="R244" s="24">
        <v>460</v>
      </c>
      <c r="S244" s="29">
        <v>38578</v>
      </c>
      <c r="T244" s="23" t="s">
        <v>720</v>
      </c>
      <c r="V244" s="31">
        <v>460</v>
      </c>
      <c r="W244" s="23" t="s">
        <v>16</v>
      </c>
      <c r="X244" s="23" t="s">
        <v>90</v>
      </c>
      <c r="Y244" s="163"/>
    </row>
    <row r="245" spans="8:25" x14ac:dyDescent="0.2">
      <c r="H245" s="30"/>
      <c r="I245" s="109">
        <v>464</v>
      </c>
      <c r="J245" s="109" t="s">
        <v>712</v>
      </c>
      <c r="N245" s="29">
        <v>43066</v>
      </c>
      <c r="Q245" s="23"/>
      <c r="R245" s="24">
        <v>461</v>
      </c>
      <c r="S245" s="29">
        <v>38578</v>
      </c>
      <c r="T245" s="23" t="s">
        <v>720</v>
      </c>
      <c r="V245" s="31">
        <v>461</v>
      </c>
      <c r="W245" s="23" t="s">
        <v>17</v>
      </c>
      <c r="X245" s="23" t="s">
        <v>91</v>
      </c>
      <c r="Y245" s="163"/>
    </row>
    <row r="246" spans="8:25" x14ac:dyDescent="0.2">
      <c r="H246" s="30"/>
      <c r="I246" s="109">
        <v>465</v>
      </c>
      <c r="J246" s="109" t="s">
        <v>712</v>
      </c>
      <c r="N246" s="29">
        <v>43067</v>
      </c>
      <c r="Q246" s="23"/>
      <c r="R246" s="24">
        <v>464</v>
      </c>
      <c r="S246" s="29">
        <v>38578</v>
      </c>
      <c r="T246" s="23" t="s">
        <v>720</v>
      </c>
      <c r="V246" s="31">
        <v>464</v>
      </c>
      <c r="W246" s="23" t="s">
        <v>18</v>
      </c>
      <c r="X246" s="23" t="s">
        <v>91</v>
      </c>
      <c r="Y246" s="163"/>
    </row>
    <row r="247" spans="8:25" x14ac:dyDescent="0.2">
      <c r="H247" s="30"/>
      <c r="I247" s="109">
        <v>466</v>
      </c>
      <c r="J247" s="109" t="s">
        <v>712</v>
      </c>
      <c r="N247" s="29">
        <v>43068</v>
      </c>
      <c r="Q247" s="23"/>
      <c r="R247" s="24">
        <v>465</v>
      </c>
      <c r="S247" s="29">
        <v>38679</v>
      </c>
      <c r="T247" s="23" t="s">
        <v>720</v>
      </c>
      <c r="V247" s="31">
        <v>465</v>
      </c>
      <c r="W247" s="23" t="s">
        <v>19</v>
      </c>
      <c r="X247" s="23" t="s">
        <v>89</v>
      </c>
      <c r="Y247" s="163"/>
    </row>
    <row r="248" spans="8:25" x14ac:dyDescent="0.2">
      <c r="H248" s="30"/>
      <c r="I248" s="109">
        <v>467</v>
      </c>
      <c r="J248" s="109" t="s">
        <v>712</v>
      </c>
      <c r="N248" s="29">
        <v>43069</v>
      </c>
      <c r="Q248" s="23"/>
      <c r="R248" s="24">
        <v>466</v>
      </c>
      <c r="S248" s="29">
        <v>38679</v>
      </c>
      <c r="T248" s="23" t="s">
        <v>719</v>
      </c>
      <c r="V248" s="31">
        <v>466</v>
      </c>
      <c r="W248" s="23" t="s">
        <v>20</v>
      </c>
      <c r="X248" s="23" t="s">
        <v>90</v>
      </c>
      <c r="Y248" s="163"/>
    </row>
    <row r="249" spans="8:25" x14ac:dyDescent="0.2">
      <c r="H249" s="30"/>
      <c r="I249" s="109">
        <v>468</v>
      </c>
      <c r="J249" s="109" t="s">
        <v>712</v>
      </c>
      <c r="N249" s="29">
        <v>43070</v>
      </c>
      <c r="Q249" s="23"/>
      <c r="R249" s="24">
        <v>467</v>
      </c>
      <c r="S249" s="29">
        <v>38679</v>
      </c>
      <c r="T249" s="23" t="s">
        <v>719</v>
      </c>
      <c r="V249" s="31">
        <v>467</v>
      </c>
      <c r="W249" s="23" t="s">
        <v>21</v>
      </c>
      <c r="X249" s="23" t="s">
        <v>97</v>
      </c>
      <c r="Y249" s="163"/>
    </row>
    <row r="250" spans="8:25" x14ac:dyDescent="0.2">
      <c r="H250" s="30"/>
      <c r="I250" s="109">
        <v>471</v>
      </c>
      <c r="J250" s="109" t="s">
        <v>712</v>
      </c>
      <c r="N250" s="29">
        <v>43071</v>
      </c>
      <c r="Q250" s="23"/>
      <c r="R250" s="24">
        <v>468</v>
      </c>
      <c r="S250" s="29">
        <v>38679</v>
      </c>
      <c r="T250" s="23" t="s">
        <v>720</v>
      </c>
      <c r="V250" s="31">
        <v>468</v>
      </c>
      <c r="W250" s="23" t="s">
        <v>22</v>
      </c>
      <c r="X250" s="23" t="s">
        <v>90</v>
      </c>
      <c r="Y250" s="163"/>
    </row>
    <row r="251" spans="8:25" x14ac:dyDescent="0.2">
      <c r="H251" s="30"/>
      <c r="I251" s="109">
        <v>472</v>
      </c>
      <c r="J251" s="109" t="s">
        <v>712</v>
      </c>
      <c r="N251" s="29">
        <v>43072</v>
      </c>
      <c r="Q251" s="23"/>
      <c r="R251" s="24">
        <v>471</v>
      </c>
      <c r="S251" s="29">
        <v>38679</v>
      </c>
      <c r="T251" s="23" t="s">
        <v>719</v>
      </c>
      <c r="V251" s="31">
        <v>471</v>
      </c>
      <c r="W251" s="23" t="s">
        <v>455</v>
      </c>
      <c r="X251" s="23" t="s">
        <v>90</v>
      </c>
      <c r="Y251" s="163"/>
    </row>
    <row r="252" spans="8:25" x14ac:dyDescent="0.2">
      <c r="H252" s="30"/>
      <c r="I252" s="109">
        <v>475</v>
      </c>
      <c r="J252" s="109" t="s">
        <v>712</v>
      </c>
      <c r="N252" s="29">
        <v>43073</v>
      </c>
      <c r="Q252" s="23"/>
      <c r="R252" s="24">
        <v>472</v>
      </c>
      <c r="S252" s="29">
        <v>38732</v>
      </c>
      <c r="T252" s="23" t="s">
        <v>719</v>
      </c>
      <c r="V252" s="31">
        <v>472</v>
      </c>
      <c r="W252" s="23" t="s">
        <v>456</v>
      </c>
      <c r="X252" s="23" t="s">
        <v>99</v>
      </c>
      <c r="Y252" s="163"/>
    </row>
    <row r="253" spans="8:25" x14ac:dyDescent="0.2">
      <c r="H253" s="30"/>
      <c r="I253" s="109">
        <v>476</v>
      </c>
      <c r="J253" s="109" t="s">
        <v>712</v>
      </c>
      <c r="N253" s="29">
        <v>43074</v>
      </c>
      <c r="Q253" s="23"/>
      <c r="R253" s="24">
        <v>475</v>
      </c>
      <c r="S253" s="29">
        <v>38732</v>
      </c>
      <c r="T253" s="23" t="s">
        <v>719</v>
      </c>
      <c r="V253" s="31">
        <v>475</v>
      </c>
      <c r="W253" s="23" t="s">
        <v>571</v>
      </c>
      <c r="X253" s="23" t="s">
        <v>99</v>
      </c>
      <c r="Y253" s="163"/>
    </row>
    <row r="254" spans="8:25" x14ac:dyDescent="0.2">
      <c r="H254" s="30"/>
      <c r="I254" s="109">
        <v>477</v>
      </c>
      <c r="J254" s="109" t="s">
        <v>712</v>
      </c>
      <c r="N254" s="29">
        <v>43075</v>
      </c>
      <c r="Q254" s="23"/>
      <c r="R254" s="24">
        <v>476</v>
      </c>
      <c r="S254" s="29">
        <v>38732</v>
      </c>
      <c r="T254" s="23" t="s">
        <v>719</v>
      </c>
      <c r="V254" s="31">
        <v>476</v>
      </c>
      <c r="W254" s="23" t="s">
        <v>572</v>
      </c>
      <c r="X254" s="23" t="s">
        <v>99</v>
      </c>
      <c r="Y254" s="163"/>
    </row>
    <row r="255" spans="8:25" x14ac:dyDescent="0.2">
      <c r="H255" s="30"/>
      <c r="I255" s="109">
        <v>478</v>
      </c>
      <c r="J255" s="109" t="s">
        <v>712</v>
      </c>
      <c r="N255" s="29">
        <v>43076</v>
      </c>
      <c r="Q255" s="23"/>
      <c r="R255" s="24">
        <v>477</v>
      </c>
      <c r="S255" s="29">
        <v>38732</v>
      </c>
      <c r="T255" s="23" t="s">
        <v>719</v>
      </c>
      <c r="V255" s="31">
        <v>477</v>
      </c>
      <c r="W255" s="23" t="s">
        <v>457</v>
      </c>
      <c r="X255" s="23" t="s">
        <v>100</v>
      </c>
      <c r="Y255" s="163"/>
    </row>
    <row r="256" spans="8:25" x14ac:dyDescent="0.2">
      <c r="H256" s="30"/>
      <c r="I256" s="109">
        <v>479</v>
      </c>
      <c r="J256" s="109" t="s">
        <v>712</v>
      </c>
      <c r="N256" s="29">
        <v>43077</v>
      </c>
      <c r="Q256" s="23"/>
      <c r="R256" s="24">
        <v>478</v>
      </c>
      <c r="S256" s="29">
        <v>38732</v>
      </c>
      <c r="T256" s="23" t="s">
        <v>719</v>
      </c>
      <c r="V256" s="31">
        <v>478</v>
      </c>
      <c r="W256" s="23" t="s">
        <v>458</v>
      </c>
      <c r="X256" s="23" t="s">
        <v>99</v>
      </c>
      <c r="Y256" s="163"/>
    </row>
    <row r="257" spans="8:25" x14ac:dyDescent="0.2">
      <c r="H257" s="30"/>
      <c r="I257" s="109">
        <v>480</v>
      </c>
      <c r="J257" s="109" t="s">
        <v>712</v>
      </c>
      <c r="N257" s="29">
        <v>43078</v>
      </c>
      <c r="Q257" s="23"/>
      <c r="R257" s="24">
        <v>479</v>
      </c>
      <c r="S257" s="29">
        <v>38732</v>
      </c>
      <c r="T257" s="23" t="s">
        <v>719</v>
      </c>
      <c r="V257" s="31">
        <v>479</v>
      </c>
      <c r="W257" s="23" t="s">
        <v>459</v>
      </c>
      <c r="X257" s="23" t="s">
        <v>101</v>
      </c>
      <c r="Y257" s="163"/>
    </row>
    <row r="258" spans="8:25" x14ac:dyDescent="0.2">
      <c r="H258" s="30"/>
      <c r="I258" s="109">
        <v>481</v>
      </c>
      <c r="J258" s="109" t="s">
        <v>712</v>
      </c>
      <c r="N258" s="29">
        <v>43079</v>
      </c>
      <c r="Q258" s="23"/>
      <c r="R258" s="24">
        <v>480</v>
      </c>
      <c r="S258" s="29">
        <v>38732</v>
      </c>
      <c r="T258" s="23" t="s">
        <v>719</v>
      </c>
      <c r="V258" s="31">
        <v>480</v>
      </c>
      <c r="W258" s="23" t="s">
        <v>460</v>
      </c>
      <c r="X258" s="23" t="s">
        <v>102</v>
      </c>
      <c r="Y258" s="163"/>
    </row>
    <row r="259" spans="8:25" x14ac:dyDescent="0.2">
      <c r="H259" s="30"/>
      <c r="I259" s="109">
        <v>482</v>
      </c>
      <c r="J259" s="109" t="s">
        <v>712</v>
      </c>
      <c r="N259" s="29">
        <v>43080</v>
      </c>
      <c r="Q259" s="23"/>
      <c r="R259" s="24">
        <v>481</v>
      </c>
      <c r="S259" s="29">
        <v>38732</v>
      </c>
      <c r="T259" s="23" t="s">
        <v>719</v>
      </c>
      <c r="V259" s="31">
        <v>481</v>
      </c>
      <c r="W259" s="23" t="s">
        <v>461</v>
      </c>
      <c r="X259" s="23" t="s">
        <v>99</v>
      </c>
      <c r="Y259" s="163"/>
    </row>
    <row r="260" spans="8:25" x14ac:dyDescent="0.2">
      <c r="H260" s="30"/>
      <c r="I260" s="109">
        <v>483</v>
      </c>
      <c r="J260" s="109" t="s">
        <v>712</v>
      </c>
      <c r="N260" s="29">
        <v>43081</v>
      </c>
      <c r="Q260" s="23"/>
      <c r="R260" s="24">
        <v>482</v>
      </c>
      <c r="S260" s="29">
        <v>38732</v>
      </c>
      <c r="T260" s="23" t="s">
        <v>720</v>
      </c>
      <c r="V260" s="31">
        <v>482</v>
      </c>
      <c r="W260" s="23" t="s">
        <v>462</v>
      </c>
      <c r="X260" s="23" t="s">
        <v>102</v>
      </c>
      <c r="Y260" s="163"/>
    </row>
    <row r="261" spans="8:25" x14ac:dyDescent="0.2">
      <c r="H261" s="30"/>
      <c r="I261" s="109">
        <v>484</v>
      </c>
      <c r="J261" s="109" t="s">
        <v>712</v>
      </c>
      <c r="N261" s="29">
        <v>43082</v>
      </c>
      <c r="Q261" s="23"/>
      <c r="R261" s="24">
        <v>483</v>
      </c>
      <c r="S261" s="29">
        <v>38732</v>
      </c>
      <c r="T261" s="23" t="s">
        <v>719</v>
      </c>
      <c r="V261" s="31">
        <v>483</v>
      </c>
      <c r="W261" s="23" t="s">
        <v>463</v>
      </c>
      <c r="X261" s="23" t="s">
        <v>103</v>
      </c>
      <c r="Y261" s="163"/>
    </row>
    <row r="262" spans="8:25" x14ac:dyDescent="0.2">
      <c r="H262" s="30"/>
      <c r="I262" s="109">
        <v>486</v>
      </c>
      <c r="J262" s="109" t="s">
        <v>712</v>
      </c>
      <c r="N262" s="29">
        <v>43083</v>
      </c>
      <c r="Q262" s="23"/>
      <c r="R262" s="24">
        <v>484</v>
      </c>
      <c r="S262" s="29">
        <v>38732</v>
      </c>
      <c r="T262" s="23" t="s">
        <v>720</v>
      </c>
      <c r="V262" s="31">
        <v>484</v>
      </c>
      <c r="W262" s="23" t="s">
        <v>464</v>
      </c>
      <c r="X262" s="23" t="s">
        <v>102</v>
      </c>
      <c r="Y262" s="163"/>
    </row>
    <row r="263" spans="8:25" x14ac:dyDescent="0.2">
      <c r="H263" s="30"/>
      <c r="I263" s="109">
        <v>489</v>
      </c>
      <c r="J263" s="109" t="s">
        <v>712</v>
      </c>
      <c r="N263" s="29">
        <v>43084</v>
      </c>
      <c r="Q263" s="23"/>
      <c r="R263" s="24">
        <v>486</v>
      </c>
      <c r="S263" s="29">
        <v>38732</v>
      </c>
      <c r="T263" s="23" t="s">
        <v>719</v>
      </c>
      <c r="V263" s="31">
        <v>486</v>
      </c>
      <c r="W263" s="23" t="s">
        <v>465</v>
      </c>
      <c r="X263" s="23" t="s">
        <v>99</v>
      </c>
      <c r="Y263" s="163"/>
    </row>
    <row r="264" spans="8:25" x14ac:dyDescent="0.2">
      <c r="H264" s="30"/>
      <c r="I264" s="109">
        <v>495</v>
      </c>
      <c r="J264" s="109" t="s">
        <v>712</v>
      </c>
      <c r="N264" s="29">
        <v>43085</v>
      </c>
      <c r="Q264" s="23"/>
      <c r="R264" s="24">
        <v>489</v>
      </c>
      <c r="S264" s="29">
        <v>38732</v>
      </c>
      <c r="T264" s="23" t="s">
        <v>719</v>
      </c>
      <c r="V264" s="31">
        <v>489</v>
      </c>
      <c r="W264" s="23" t="s">
        <v>423</v>
      </c>
      <c r="X264" s="23" t="s">
        <v>102</v>
      </c>
      <c r="Y264" s="163"/>
    </row>
    <row r="265" spans="8:25" x14ac:dyDescent="0.2">
      <c r="H265" s="30"/>
      <c r="I265" s="109">
        <v>496</v>
      </c>
      <c r="J265" s="109" t="s">
        <v>712</v>
      </c>
      <c r="N265" s="29">
        <v>43086</v>
      </c>
      <c r="Q265" s="23"/>
      <c r="R265" s="24">
        <v>495</v>
      </c>
      <c r="S265" s="29">
        <v>38732</v>
      </c>
      <c r="T265" s="23" t="s">
        <v>719</v>
      </c>
      <c r="V265" s="31">
        <v>495</v>
      </c>
      <c r="W265" s="23" t="s">
        <v>424</v>
      </c>
      <c r="X265" s="23" t="s">
        <v>96</v>
      </c>
      <c r="Y265" s="163"/>
    </row>
    <row r="266" spans="8:25" x14ac:dyDescent="0.2">
      <c r="H266" s="30"/>
      <c r="I266" s="109">
        <v>497</v>
      </c>
      <c r="J266" s="109" t="s">
        <v>712</v>
      </c>
      <c r="N266" s="29">
        <v>43087</v>
      </c>
      <c r="Q266" s="23"/>
      <c r="R266" s="24">
        <v>496</v>
      </c>
      <c r="S266" s="29">
        <v>38732</v>
      </c>
      <c r="T266" s="23" t="s">
        <v>719</v>
      </c>
      <c r="V266" s="31">
        <v>496</v>
      </c>
      <c r="W266" s="23" t="s">
        <v>312</v>
      </c>
      <c r="X266" s="23" t="s">
        <v>97</v>
      </c>
      <c r="Y266" s="163"/>
    </row>
    <row r="267" spans="8:25" x14ac:dyDescent="0.2">
      <c r="H267" s="30"/>
      <c r="I267" s="109">
        <v>500</v>
      </c>
      <c r="J267" s="109" t="s">
        <v>712</v>
      </c>
      <c r="N267" s="29">
        <v>43088</v>
      </c>
      <c r="Q267" s="23"/>
      <c r="R267" s="24">
        <v>497</v>
      </c>
      <c r="S267" s="29">
        <v>38732</v>
      </c>
      <c r="T267" s="23" t="s">
        <v>719</v>
      </c>
      <c r="V267" s="31">
        <v>497</v>
      </c>
      <c r="W267" s="23" t="s">
        <v>313</v>
      </c>
      <c r="X267" s="23" t="s">
        <v>97</v>
      </c>
      <c r="Y267" s="163"/>
    </row>
    <row r="268" spans="8:25" x14ac:dyDescent="0.2">
      <c r="H268" s="30"/>
      <c r="I268" s="109">
        <v>501</v>
      </c>
      <c r="J268" s="109" t="s">
        <v>712</v>
      </c>
      <c r="N268" s="29">
        <v>43089</v>
      </c>
      <c r="Q268" s="23"/>
      <c r="R268" s="24">
        <v>500</v>
      </c>
      <c r="S268" s="29">
        <v>38732</v>
      </c>
      <c r="T268" s="23" t="s">
        <v>719</v>
      </c>
      <c r="V268" s="33">
        <v>500</v>
      </c>
      <c r="W268" s="23" t="s">
        <v>314</v>
      </c>
      <c r="X268" s="23" t="s">
        <v>97</v>
      </c>
      <c r="Y268" s="163"/>
    </row>
    <row r="269" spans="8:25" x14ac:dyDescent="0.2">
      <c r="H269" s="30"/>
      <c r="I269" s="109">
        <v>503</v>
      </c>
      <c r="J269" s="109" t="s">
        <v>712</v>
      </c>
      <c r="N269" s="29">
        <v>43090</v>
      </c>
      <c r="Q269" s="23"/>
      <c r="R269" s="24">
        <v>501</v>
      </c>
      <c r="S269" s="29">
        <v>38733</v>
      </c>
      <c r="T269" s="23" t="s">
        <v>720</v>
      </c>
      <c r="V269" s="33">
        <v>501</v>
      </c>
      <c r="W269" s="23" t="s">
        <v>733</v>
      </c>
      <c r="X269" s="32" t="s">
        <v>96</v>
      </c>
      <c r="Y269" s="163"/>
    </row>
    <row r="270" spans="8:25" x14ac:dyDescent="0.2">
      <c r="H270" s="30"/>
      <c r="I270" s="109">
        <v>510</v>
      </c>
      <c r="J270" s="109" t="s">
        <v>712</v>
      </c>
      <c r="N270" s="29">
        <v>43091</v>
      </c>
      <c r="Q270" s="23"/>
      <c r="R270" s="24">
        <v>503</v>
      </c>
      <c r="S270" s="29">
        <v>38732</v>
      </c>
      <c r="T270" s="23" t="s">
        <v>719</v>
      </c>
      <c r="V270" s="33">
        <v>503</v>
      </c>
      <c r="W270" s="23" t="s">
        <v>150</v>
      </c>
      <c r="X270" s="32" t="s">
        <v>97</v>
      </c>
      <c r="Y270" s="163"/>
    </row>
    <row r="271" spans="8:25" x14ac:dyDescent="0.2">
      <c r="H271" s="30"/>
      <c r="I271" s="109">
        <v>511</v>
      </c>
      <c r="J271" s="109" t="s">
        <v>712</v>
      </c>
      <c r="N271" s="29">
        <v>43092</v>
      </c>
      <c r="Q271" s="23"/>
      <c r="R271" s="24">
        <v>510</v>
      </c>
      <c r="S271" s="29">
        <v>38732</v>
      </c>
      <c r="T271" s="23" t="s">
        <v>720</v>
      </c>
      <c r="V271" s="33">
        <v>510</v>
      </c>
      <c r="W271" s="23" t="s">
        <v>151</v>
      </c>
      <c r="X271" s="32" t="s">
        <v>97</v>
      </c>
      <c r="Y271" s="163"/>
    </row>
    <row r="272" spans="8:25" x14ac:dyDescent="0.2">
      <c r="H272" s="30"/>
      <c r="I272" s="109">
        <v>512</v>
      </c>
      <c r="J272" s="109" t="s">
        <v>712</v>
      </c>
      <c r="N272" s="29">
        <v>43093</v>
      </c>
      <c r="Q272" s="23"/>
      <c r="R272" s="24">
        <v>511</v>
      </c>
      <c r="S272" s="29">
        <v>38732</v>
      </c>
      <c r="T272" s="23" t="s">
        <v>719</v>
      </c>
      <c r="V272" s="33">
        <v>511</v>
      </c>
      <c r="W272" s="23" t="s">
        <v>152</v>
      </c>
      <c r="X272" s="32" t="s">
        <v>97</v>
      </c>
      <c r="Y272" s="163"/>
    </row>
    <row r="273" spans="8:25" x14ac:dyDescent="0.2">
      <c r="H273" s="30"/>
      <c r="I273" s="109">
        <v>514</v>
      </c>
      <c r="J273" s="109" t="s">
        <v>712</v>
      </c>
      <c r="N273" s="29">
        <v>43094</v>
      </c>
      <c r="Q273" s="23"/>
      <c r="R273" s="24">
        <v>512</v>
      </c>
      <c r="S273" s="29">
        <v>38732</v>
      </c>
      <c r="T273" s="23" t="s">
        <v>719</v>
      </c>
      <c r="V273" s="33">
        <v>512</v>
      </c>
      <c r="W273" s="23" t="s">
        <v>153</v>
      </c>
      <c r="X273" s="32" t="s">
        <v>97</v>
      </c>
      <c r="Y273" s="163"/>
    </row>
    <row r="274" spans="8:25" x14ac:dyDescent="0.2">
      <c r="H274" s="30"/>
      <c r="I274" s="109">
        <v>515</v>
      </c>
      <c r="J274" s="109" t="s">
        <v>712</v>
      </c>
      <c r="N274" s="29">
        <v>43095</v>
      </c>
      <c r="Q274" s="23"/>
      <c r="R274" s="24">
        <v>514</v>
      </c>
      <c r="S274" s="29">
        <v>38732</v>
      </c>
      <c r="T274" s="23" t="s">
        <v>719</v>
      </c>
      <c r="V274" s="33">
        <v>514</v>
      </c>
      <c r="W274" s="23" t="s">
        <v>573</v>
      </c>
      <c r="X274" s="32" t="s">
        <v>97</v>
      </c>
      <c r="Y274" s="163"/>
    </row>
    <row r="275" spans="8:25" x14ac:dyDescent="0.2">
      <c r="H275" s="30"/>
      <c r="I275" s="109">
        <v>516</v>
      </c>
      <c r="J275" s="109" t="s">
        <v>712</v>
      </c>
      <c r="N275" s="29">
        <v>43096</v>
      </c>
      <c r="Q275" s="23"/>
      <c r="R275" s="24">
        <v>515</v>
      </c>
      <c r="S275" s="29">
        <v>38732</v>
      </c>
      <c r="T275" s="23" t="s">
        <v>719</v>
      </c>
      <c r="V275" s="33">
        <v>515</v>
      </c>
      <c r="W275" s="23" t="s">
        <v>154</v>
      </c>
      <c r="X275" s="32" t="s">
        <v>102</v>
      </c>
      <c r="Y275" s="163"/>
    </row>
    <row r="276" spans="8:25" x14ac:dyDescent="0.2">
      <c r="H276" s="30"/>
      <c r="I276" s="109">
        <v>520</v>
      </c>
      <c r="J276" s="109" t="s">
        <v>712</v>
      </c>
      <c r="N276" s="29">
        <v>43097</v>
      </c>
      <c r="Q276" s="23"/>
      <c r="R276" s="24">
        <v>516</v>
      </c>
      <c r="S276" s="29">
        <v>38732</v>
      </c>
      <c r="T276" s="23" t="s">
        <v>719</v>
      </c>
      <c r="V276" s="33">
        <v>516</v>
      </c>
      <c r="W276" s="23" t="s">
        <v>874</v>
      </c>
      <c r="X276" s="32" t="s">
        <v>98</v>
      </c>
      <c r="Y276" s="163"/>
    </row>
    <row r="277" spans="8:25" x14ac:dyDescent="0.2">
      <c r="H277" s="30"/>
      <c r="I277" s="109">
        <v>521</v>
      </c>
      <c r="J277" s="109" t="s">
        <v>712</v>
      </c>
      <c r="N277" s="29">
        <v>43098</v>
      </c>
      <c r="Q277" s="23"/>
      <c r="R277" s="24">
        <v>520</v>
      </c>
      <c r="S277" s="29">
        <v>38753</v>
      </c>
      <c r="T277" s="23" t="s">
        <v>720</v>
      </c>
      <c r="V277" s="33">
        <v>520</v>
      </c>
      <c r="W277" s="23" t="s">
        <v>155</v>
      </c>
      <c r="X277" s="32" t="s">
        <v>90</v>
      </c>
      <c r="Y277" s="163"/>
    </row>
    <row r="278" spans="8:25" x14ac:dyDescent="0.2">
      <c r="H278" s="30"/>
      <c r="I278" s="109">
        <v>523</v>
      </c>
      <c r="J278" s="109" t="s">
        <v>712</v>
      </c>
      <c r="N278" s="29">
        <v>43099</v>
      </c>
      <c r="Q278" s="23"/>
      <c r="R278" s="24">
        <v>521</v>
      </c>
      <c r="S278" s="29">
        <v>38753</v>
      </c>
      <c r="T278" s="23" t="s">
        <v>720</v>
      </c>
      <c r="V278" s="33">
        <v>521</v>
      </c>
      <c r="W278" s="23" t="s">
        <v>156</v>
      </c>
      <c r="X278" s="32" t="s">
        <v>100</v>
      </c>
      <c r="Y278" s="163"/>
    </row>
    <row r="279" spans="8:25" x14ac:dyDescent="0.2">
      <c r="H279" s="30"/>
      <c r="I279" s="109">
        <v>526</v>
      </c>
      <c r="J279" s="109" t="s">
        <v>712</v>
      </c>
      <c r="N279" s="29">
        <v>43100</v>
      </c>
      <c r="Q279" s="23"/>
      <c r="R279" s="24">
        <v>523</v>
      </c>
      <c r="S279" s="29">
        <v>38753</v>
      </c>
      <c r="T279" s="23" t="s">
        <v>720</v>
      </c>
      <c r="V279" s="33">
        <v>523</v>
      </c>
      <c r="W279" s="23" t="s">
        <v>157</v>
      </c>
      <c r="X279" s="32" t="s">
        <v>104</v>
      </c>
      <c r="Y279" s="163"/>
    </row>
    <row r="280" spans="8:25" x14ac:dyDescent="0.2">
      <c r="H280" s="30"/>
      <c r="I280" s="109">
        <v>528</v>
      </c>
      <c r="J280" s="109" t="s">
        <v>712</v>
      </c>
      <c r="N280" s="29">
        <v>43101</v>
      </c>
      <c r="Q280" s="23"/>
      <c r="R280" s="24">
        <v>526</v>
      </c>
      <c r="S280" s="29">
        <v>38753</v>
      </c>
      <c r="T280" s="23" t="s">
        <v>719</v>
      </c>
      <c r="V280" s="33">
        <v>526</v>
      </c>
      <c r="W280" s="23" t="s">
        <v>158</v>
      </c>
      <c r="X280" s="32" t="s">
        <v>91</v>
      </c>
      <c r="Y280" s="163"/>
    </row>
    <row r="281" spans="8:25" x14ac:dyDescent="0.2">
      <c r="H281" s="30"/>
      <c r="I281" s="109">
        <v>529</v>
      </c>
      <c r="J281" s="109" t="s">
        <v>712</v>
      </c>
      <c r="N281" s="29">
        <v>43102</v>
      </c>
      <c r="Q281" s="23"/>
      <c r="R281" s="24">
        <v>528</v>
      </c>
      <c r="S281" s="29">
        <v>38753</v>
      </c>
      <c r="T281" s="23" t="s">
        <v>720</v>
      </c>
      <c r="V281" s="33">
        <v>528</v>
      </c>
      <c r="W281" s="23" t="s">
        <v>159</v>
      </c>
      <c r="X281" s="32" t="s">
        <v>102</v>
      </c>
      <c r="Y281" s="163"/>
    </row>
    <row r="282" spans="8:25" x14ac:dyDescent="0.2">
      <c r="H282" s="30"/>
      <c r="I282" s="109">
        <v>530</v>
      </c>
      <c r="J282" s="109" t="s">
        <v>712</v>
      </c>
      <c r="N282" s="29">
        <v>43103</v>
      </c>
      <c r="Q282" s="23"/>
      <c r="R282" s="24">
        <v>529</v>
      </c>
      <c r="S282" s="29">
        <v>38753</v>
      </c>
      <c r="T282" s="23" t="s">
        <v>719</v>
      </c>
      <c r="V282" s="33">
        <v>529</v>
      </c>
      <c r="W282" s="23" t="s">
        <v>160</v>
      </c>
      <c r="X282" s="32" t="s">
        <v>105</v>
      </c>
      <c r="Y282" s="163"/>
    </row>
    <row r="283" spans="8:25" x14ac:dyDescent="0.2">
      <c r="H283" s="30"/>
      <c r="I283" s="109">
        <v>534</v>
      </c>
      <c r="J283" s="109" t="s">
        <v>712</v>
      </c>
      <c r="N283" s="29">
        <v>43104</v>
      </c>
      <c r="Q283" s="23"/>
      <c r="R283" s="24">
        <v>530</v>
      </c>
      <c r="S283" s="29">
        <v>38753</v>
      </c>
      <c r="T283" s="23" t="s">
        <v>719</v>
      </c>
      <c r="V283" s="33">
        <v>530</v>
      </c>
      <c r="W283" s="23" t="s">
        <v>25</v>
      </c>
      <c r="X283" s="32" t="s">
        <v>97</v>
      </c>
      <c r="Y283" s="163"/>
    </row>
    <row r="284" spans="8:25" x14ac:dyDescent="0.2">
      <c r="H284" s="30"/>
      <c r="I284" s="109">
        <v>535</v>
      </c>
      <c r="J284" s="109" t="s">
        <v>712</v>
      </c>
      <c r="N284" s="29">
        <v>43105</v>
      </c>
      <c r="Q284" s="23"/>
      <c r="R284" s="24">
        <v>534</v>
      </c>
      <c r="S284" s="29">
        <v>38753</v>
      </c>
      <c r="T284" s="23" t="s">
        <v>720</v>
      </c>
      <c r="V284" s="33">
        <v>534</v>
      </c>
      <c r="W284" s="23" t="s">
        <v>161</v>
      </c>
      <c r="X284" s="32" t="s">
        <v>102</v>
      </c>
      <c r="Y284" s="163"/>
    </row>
    <row r="285" spans="8:25" x14ac:dyDescent="0.2">
      <c r="H285" s="30"/>
      <c r="I285" s="109">
        <v>536</v>
      </c>
      <c r="J285" s="109" t="s">
        <v>712</v>
      </c>
      <c r="N285" s="29">
        <v>43106</v>
      </c>
      <c r="Q285" s="23"/>
      <c r="R285" s="24">
        <v>535</v>
      </c>
      <c r="S285" s="29">
        <v>38753</v>
      </c>
      <c r="T285" s="23" t="s">
        <v>719</v>
      </c>
      <c r="V285" s="33">
        <v>535</v>
      </c>
      <c r="W285" s="23" t="s">
        <v>162</v>
      </c>
      <c r="X285" s="32" t="s">
        <v>100</v>
      </c>
      <c r="Y285" s="163"/>
    </row>
    <row r="286" spans="8:25" x14ac:dyDescent="0.2">
      <c r="H286" s="30"/>
      <c r="I286" s="109">
        <v>537</v>
      </c>
      <c r="J286" s="109" t="s">
        <v>712</v>
      </c>
      <c r="N286" s="29">
        <v>43107</v>
      </c>
      <c r="Q286" s="23"/>
      <c r="R286" s="24">
        <v>536</v>
      </c>
      <c r="S286" s="29">
        <v>38753</v>
      </c>
      <c r="T286" s="23" t="s">
        <v>720</v>
      </c>
      <c r="V286" s="33">
        <v>536</v>
      </c>
      <c r="W286" s="23" t="s">
        <v>225</v>
      </c>
      <c r="X286" s="32" t="s">
        <v>97</v>
      </c>
      <c r="Y286" s="163"/>
    </row>
    <row r="287" spans="8:25" x14ac:dyDescent="0.2">
      <c r="H287" s="30"/>
      <c r="I287" s="109">
        <v>538</v>
      </c>
      <c r="J287" s="109" t="s">
        <v>712</v>
      </c>
      <c r="N287" s="29">
        <v>43108</v>
      </c>
      <c r="Q287" s="23"/>
      <c r="R287" s="24">
        <v>537</v>
      </c>
      <c r="S287" s="29">
        <v>38753</v>
      </c>
      <c r="T287" s="23" t="s">
        <v>719</v>
      </c>
      <c r="V287" s="33">
        <v>537</v>
      </c>
      <c r="W287" s="23" t="s">
        <v>226</v>
      </c>
      <c r="X287" s="32" t="s">
        <v>97</v>
      </c>
      <c r="Y287" s="163"/>
    </row>
    <row r="288" spans="8:25" x14ac:dyDescent="0.2">
      <c r="H288" s="30"/>
      <c r="I288" s="109">
        <v>542</v>
      </c>
      <c r="J288" s="109" t="s">
        <v>712</v>
      </c>
      <c r="N288" s="29">
        <v>43109</v>
      </c>
      <c r="Q288" s="23"/>
      <c r="R288" s="24">
        <v>538</v>
      </c>
      <c r="S288" s="29">
        <v>38753</v>
      </c>
      <c r="T288" s="23" t="s">
        <v>720</v>
      </c>
      <c r="V288" s="33">
        <v>538</v>
      </c>
      <c r="W288" s="23" t="s">
        <v>227</v>
      </c>
      <c r="X288" s="32" t="s">
        <v>102</v>
      </c>
      <c r="Y288" s="163"/>
    </row>
    <row r="289" spans="8:25" x14ac:dyDescent="0.2">
      <c r="H289" s="30"/>
      <c r="I289" s="109">
        <v>543</v>
      </c>
      <c r="J289" s="109" t="s">
        <v>712</v>
      </c>
      <c r="N289" s="29">
        <v>43110</v>
      </c>
      <c r="Q289" s="23"/>
      <c r="R289" s="24">
        <v>542</v>
      </c>
      <c r="S289" s="29">
        <v>38753</v>
      </c>
      <c r="T289" s="23" t="s">
        <v>719</v>
      </c>
      <c r="V289" s="33">
        <v>542</v>
      </c>
      <c r="W289" s="23" t="s">
        <v>252</v>
      </c>
      <c r="X289" s="32" t="s">
        <v>103</v>
      </c>
      <c r="Y289" s="163"/>
    </row>
    <row r="290" spans="8:25" x14ac:dyDescent="0.2">
      <c r="H290" s="30"/>
      <c r="I290" s="109">
        <v>544</v>
      </c>
      <c r="J290" s="109" t="s">
        <v>712</v>
      </c>
      <c r="N290" s="29">
        <v>43111</v>
      </c>
      <c r="Q290" s="23"/>
      <c r="R290" s="24">
        <v>543</v>
      </c>
      <c r="S290" s="29">
        <v>38753</v>
      </c>
      <c r="T290" s="23" t="s">
        <v>719</v>
      </c>
      <c r="V290" s="33">
        <v>543</v>
      </c>
      <c r="W290" s="23" t="s">
        <v>253</v>
      </c>
      <c r="X290" s="32" t="s">
        <v>99</v>
      </c>
      <c r="Y290" s="163"/>
    </row>
    <row r="291" spans="8:25" x14ac:dyDescent="0.2">
      <c r="H291" s="30"/>
      <c r="I291" s="109">
        <v>545</v>
      </c>
      <c r="J291" s="109" t="s">
        <v>712</v>
      </c>
      <c r="N291" s="29">
        <v>43112</v>
      </c>
      <c r="Q291" s="23"/>
      <c r="R291" s="24">
        <v>544</v>
      </c>
      <c r="S291" s="29">
        <v>38753</v>
      </c>
      <c r="T291" s="23" t="s">
        <v>719</v>
      </c>
      <c r="V291" s="33">
        <v>544</v>
      </c>
      <c r="W291" s="23" t="s">
        <v>574</v>
      </c>
      <c r="X291" s="32" t="s">
        <v>89</v>
      </c>
      <c r="Y291" s="163"/>
    </row>
    <row r="292" spans="8:25" x14ac:dyDescent="0.2">
      <c r="H292" s="30"/>
      <c r="I292" s="109">
        <v>546</v>
      </c>
      <c r="J292" s="109" t="s">
        <v>712</v>
      </c>
      <c r="N292" s="29">
        <v>43113</v>
      </c>
      <c r="Q292" s="23"/>
      <c r="R292" s="24">
        <v>545</v>
      </c>
      <c r="S292" s="29">
        <v>38753</v>
      </c>
      <c r="T292" s="23" t="s">
        <v>720</v>
      </c>
      <c r="V292" s="33">
        <v>545</v>
      </c>
      <c r="W292" s="23" t="s">
        <v>307</v>
      </c>
      <c r="X292" s="32" t="s">
        <v>106</v>
      </c>
      <c r="Y292" s="163"/>
    </row>
    <row r="293" spans="8:25" x14ac:dyDescent="0.2">
      <c r="H293" s="30"/>
      <c r="I293" s="109">
        <v>547</v>
      </c>
      <c r="J293" s="109" t="s">
        <v>712</v>
      </c>
      <c r="N293" s="29">
        <v>43114</v>
      </c>
      <c r="Q293" s="23"/>
      <c r="R293" s="24">
        <v>546</v>
      </c>
      <c r="S293" s="29">
        <v>38753</v>
      </c>
      <c r="T293" s="23" t="s">
        <v>719</v>
      </c>
      <c r="V293" s="33">
        <v>546</v>
      </c>
      <c r="W293" s="23" t="s">
        <v>308</v>
      </c>
      <c r="X293" s="32" t="s">
        <v>102</v>
      </c>
      <c r="Y293" s="163"/>
    </row>
    <row r="294" spans="8:25" x14ac:dyDescent="0.2">
      <c r="H294" s="30"/>
      <c r="I294" s="109">
        <v>549</v>
      </c>
      <c r="J294" s="109" t="s">
        <v>712</v>
      </c>
      <c r="N294" s="29">
        <v>43115</v>
      </c>
      <c r="Q294" s="23"/>
      <c r="R294" s="155">
        <v>547</v>
      </c>
      <c r="S294" s="156">
        <v>38753</v>
      </c>
      <c r="T294" s="157" t="s">
        <v>719</v>
      </c>
      <c r="V294" s="158">
        <v>547</v>
      </c>
      <c r="W294" s="157" t="s">
        <v>906</v>
      </c>
      <c r="X294" s="157" t="s">
        <v>90</v>
      </c>
      <c r="Y294" s="163"/>
    </row>
    <row r="295" spans="8:25" x14ac:dyDescent="0.2">
      <c r="H295" s="30"/>
      <c r="I295" s="109">
        <v>550</v>
      </c>
      <c r="J295" s="109" t="s">
        <v>712</v>
      </c>
      <c r="N295" s="29">
        <v>43116</v>
      </c>
      <c r="Q295" s="23"/>
      <c r="R295" s="24">
        <v>549</v>
      </c>
      <c r="S295" s="29">
        <v>38786</v>
      </c>
      <c r="T295" s="23" t="s">
        <v>719</v>
      </c>
      <c r="V295" s="33">
        <v>549</v>
      </c>
      <c r="W295" s="23" t="s">
        <v>309</v>
      </c>
      <c r="X295" s="32" t="s">
        <v>102</v>
      </c>
      <c r="Y295" s="163"/>
    </row>
    <row r="296" spans="8:25" x14ac:dyDescent="0.2">
      <c r="H296" s="30"/>
      <c r="I296" s="109">
        <v>551</v>
      </c>
      <c r="J296" s="109" t="s">
        <v>712</v>
      </c>
      <c r="N296" s="29">
        <v>43117</v>
      </c>
      <c r="Q296" s="23"/>
      <c r="R296" s="24">
        <v>550</v>
      </c>
      <c r="S296" s="29">
        <v>38786</v>
      </c>
      <c r="T296" s="23" t="s">
        <v>720</v>
      </c>
      <c r="V296" s="33">
        <v>550</v>
      </c>
      <c r="W296" s="23" t="s">
        <v>310</v>
      </c>
      <c r="X296" s="32" t="s">
        <v>89</v>
      </c>
      <c r="Y296" s="163"/>
    </row>
    <row r="297" spans="8:25" x14ac:dyDescent="0.2">
      <c r="H297" s="30"/>
      <c r="I297" s="109">
        <v>553</v>
      </c>
      <c r="J297" s="109" t="s">
        <v>712</v>
      </c>
      <c r="N297" s="29">
        <v>43118</v>
      </c>
      <c r="Q297" s="23"/>
      <c r="R297" s="24">
        <v>551</v>
      </c>
      <c r="S297" s="29">
        <v>38786</v>
      </c>
      <c r="T297" s="23" t="s">
        <v>720</v>
      </c>
      <c r="V297" s="33">
        <v>551</v>
      </c>
      <c r="W297" s="23" t="s">
        <v>311</v>
      </c>
      <c r="X297" s="32" t="s">
        <v>102</v>
      </c>
      <c r="Y297" s="163"/>
    </row>
    <row r="298" spans="8:25" x14ac:dyDescent="0.2">
      <c r="H298" s="30"/>
      <c r="I298" s="109">
        <v>556</v>
      </c>
      <c r="J298" s="109" t="s">
        <v>712</v>
      </c>
      <c r="N298" s="29">
        <v>43119</v>
      </c>
      <c r="Q298" s="23"/>
      <c r="R298" s="24">
        <v>553</v>
      </c>
      <c r="S298" s="29">
        <v>38786</v>
      </c>
      <c r="T298" s="23" t="s">
        <v>719</v>
      </c>
      <c r="V298" s="33">
        <v>553</v>
      </c>
      <c r="W298" s="23" t="s">
        <v>411</v>
      </c>
      <c r="X298" s="32" t="s">
        <v>96</v>
      </c>
      <c r="Y298" s="163"/>
    </row>
    <row r="299" spans="8:25" x14ac:dyDescent="0.2">
      <c r="H299" s="30"/>
      <c r="I299" s="109">
        <v>557</v>
      </c>
      <c r="J299" s="109" t="s">
        <v>712</v>
      </c>
      <c r="N299" s="29">
        <v>43120</v>
      </c>
      <c r="Q299" s="23"/>
      <c r="R299" s="24">
        <v>556</v>
      </c>
      <c r="S299" s="29">
        <v>38786</v>
      </c>
      <c r="T299" s="23" t="s">
        <v>720</v>
      </c>
      <c r="V299" s="33">
        <v>556</v>
      </c>
      <c r="W299" s="23" t="s">
        <v>412</v>
      </c>
      <c r="X299" s="32" t="s">
        <v>102</v>
      </c>
      <c r="Y299" s="163"/>
    </row>
    <row r="300" spans="8:25" x14ac:dyDescent="0.2">
      <c r="I300" s="109">
        <v>558</v>
      </c>
      <c r="J300" s="109" t="s">
        <v>712</v>
      </c>
      <c r="N300" s="29">
        <v>43121</v>
      </c>
      <c r="Q300" s="23"/>
      <c r="R300" s="24">
        <v>557</v>
      </c>
      <c r="S300" s="29">
        <v>38786</v>
      </c>
      <c r="T300" s="23" t="s">
        <v>720</v>
      </c>
      <c r="V300" s="33">
        <v>557</v>
      </c>
      <c r="W300" s="23" t="s">
        <v>413</v>
      </c>
      <c r="X300" s="32" t="s">
        <v>102</v>
      </c>
      <c r="Y300" s="163"/>
    </row>
    <row r="301" spans="8:25" x14ac:dyDescent="0.2">
      <c r="I301" s="109">
        <v>559</v>
      </c>
      <c r="J301" s="109" t="s">
        <v>712</v>
      </c>
      <c r="N301" s="29">
        <v>43122</v>
      </c>
      <c r="Q301" s="23"/>
      <c r="R301" s="24">
        <v>558</v>
      </c>
      <c r="S301" s="29">
        <v>38786</v>
      </c>
      <c r="T301" s="23" t="s">
        <v>720</v>
      </c>
      <c r="V301" s="33">
        <v>558</v>
      </c>
      <c r="W301" s="23" t="s">
        <v>414</v>
      </c>
      <c r="X301" s="32" t="s">
        <v>102</v>
      </c>
      <c r="Y301" s="163"/>
    </row>
    <row r="302" spans="8:25" x14ac:dyDescent="0.2">
      <c r="I302" s="109">
        <v>560</v>
      </c>
      <c r="J302" s="109" t="s">
        <v>712</v>
      </c>
      <c r="N302" s="29">
        <v>43123</v>
      </c>
      <c r="Q302" s="23"/>
      <c r="R302" s="24">
        <v>559</v>
      </c>
      <c r="S302" s="29">
        <v>38786</v>
      </c>
      <c r="T302" s="23" t="s">
        <v>720</v>
      </c>
      <c r="V302" s="33">
        <v>559</v>
      </c>
      <c r="W302" s="23" t="s">
        <v>415</v>
      </c>
      <c r="X302" s="32" t="s">
        <v>98</v>
      </c>
      <c r="Y302" s="163"/>
    </row>
    <row r="303" spans="8:25" x14ac:dyDescent="0.2">
      <c r="I303" s="109">
        <v>562</v>
      </c>
      <c r="J303" s="109" t="s">
        <v>712</v>
      </c>
      <c r="N303" s="29">
        <v>43124</v>
      </c>
      <c r="Q303" s="23"/>
      <c r="R303" s="24">
        <v>560</v>
      </c>
      <c r="S303" s="29">
        <v>38786</v>
      </c>
      <c r="T303" s="23" t="s">
        <v>720</v>
      </c>
      <c r="V303" s="33">
        <v>560</v>
      </c>
      <c r="W303" s="23" t="s">
        <v>416</v>
      </c>
      <c r="X303" s="32" t="s">
        <v>107</v>
      </c>
      <c r="Y303" s="163"/>
    </row>
    <row r="304" spans="8:25" x14ac:dyDescent="0.2">
      <c r="I304" s="109">
        <v>564</v>
      </c>
      <c r="J304" s="109" t="s">
        <v>712</v>
      </c>
      <c r="N304" s="29">
        <v>43125</v>
      </c>
      <c r="Q304" s="23"/>
      <c r="R304" s="24">
        <v>562</v>
      </c>
      <c r="S304" s="29">
        <v>38786</v>
      </c>
      <c r="T304" s="23" t="s">
        <v>719</v>
      </c>
      <c r="V304" s="33">
        <v>562</v>
      </c>
      <c r="W304" s="23" t="s">
        <v>417</v>
      </c>
      <c r="X304" s="32" t="s">
        <v>102</v>
      </c>
      <c r="Y304" s="163"/>
    </row>
    <row r="305" spans="2:25" x14ac:dyDescent="0.2">
      <c r="I305" s="109">
        <v>565</v>
      </c>
      <c r="J305" s="109" t="s">
        <v>712</v>
      </c>
      <c r="N305" s="29">
        <v>43126</v>
      </c>
      <c r="Q305" s="23"/>
      <c r="R305" s="24">
        <v>564</v>
      </c>
      <c r="S305" s="29">
        <v>38786</v>
      </c>
      <c r="T305" s="23" t="s">
        <v>719</v>
      </c>
      <c r="V305" s="33">
        <v>564</v>
      </c>
      <c r="W305" s="23" t="s">
        <v>418</v>
      </c>
      <c r="X305" s="32" t="s">
        <v>97</v>
      </c>
      <c r="Y305" s="163"/>
    </row>
    <row r="306" spans="2:25" x14ac:dyDescent="0.2">
      <c r="I306" s="109">
        <v>566</v>
      </c>
      <c r="J306" s="109" t="s">
        <v>712</v>
      </c>
      <c r="N306" s="29">
        <v>43127</v>
      </c>
      <c r="Q306" s="23"/>
      <c r="R306" s="24">
        <v>565</v>
      </c>
      <c r="S306" s="29">
        <v>38786</v>
      </c>
      <c r="T306" s="23" t="s">
        <v>720</v>
      </c>
      <c r="V306" s="33">
        <v>565</v>
      </c>
      <c r="W306" s="23" t="s">
        <v>419</v>
      </c>
      <c r="X306" s="32" t="s">
        <v>96</v>
      </c>
      <c r="Y306" s="163"/>
    </row>
    <row r="307" spans="2:25" x14ac:dyDescent="0.2">
      <c r="I307" s="109">
        <v>568</v>
      </c>
      <c r="J307" s="109" t="s">
        <v>712</v>
      </c>
      <c r="N307" s="29">
        <v>43128</v>
      </c>
      <c r="Q307" s="23"/>
      <c r="R307" s="24">
        <v>566</v>
      </c>
      <c r="S307" s="29">
        <v>38786</v>
      </c>
      <c r="T307" s="23" t="s">
        <v>720</v>
      </c>
      <c r="V307" s="33">
        <v>566</v>
      </c>
      <c r="W307" s="23" t="s">
        <v>420</v>
      </c>
      <c r="X307" s="32" t="s">
        <v>107</v>
      </c>
      <c r="Y307" s="163"/>
    </row>
    <row r="308" spans="2:25" x14ac:dyDescent="0.2">
      <c r="I308" s="109">
        <v>573</v>
      </c>
      <c r="J308" s="109" t="s">
        <v>712</v>
      </c>
      <c r="N308" s="29">
        <v>43129</v>
      </c>
      <c r="Q308" s="23"/>
      <c r="R308" s="24">
        <v>568</v>
      </c>
      <c r="S308" s="29">
        <v>38786</v>
      </c>
      <c r="T308" s="23" t="s">
        <v>720</v>
      </c>
      <c r="V308" s="33">
        <v>568</v>
      </c>
      <c r="W308" s="23" t="s">
        <v>421</v>
      </c>
      <c r="X308" s="32" t="s">
        <v>99</v>
      </c>
      <c r="Y308" s="163"/>
    </row>
    <row r="309" spans="2:25" x14ac:dyDescent="0.2">
      <c r="I309" s="109">
        <v>574</v>
      </c>
      <c r="J309" s="109" t="s">
        <v>712</v>
      </c>
      <c r="N309" s="29">
        <v>43130</v>
      </c>
      <c r="Q309" s="23"/>
      <c r="R309" s="24">
        <v>573</v>
      </c>
      <c r="S309" s="29">
        <v>38855</v>
      </c>
      <c r="T309" s="23" t="s">
        <v>719</v>
      </c>
      <c r="V309" s="33">
        <v>573</v>
      </c>
      <c r="W309" s="23" t="s">
        <v>215</v>
      </c>
      <c r="X309" s="32" t="s">
        <v>100</v>
      </c>
      <c r="Y309" s="163"/>
    </row>
    <row r="310" spans="2:25" x14ac:dyDescent="0.2">
      <c r="I310" s="109">
        <v>575</v>
      </c>
      <c r="J310" s="109" t="s">
        <v>712</v>
      </c>
      <c r="N310" s="29">
        <v>43131</v>
      </c>
      <c r="Q310" s="23"/>
      <c r="R310" s="24">
        <v>574</v>
      </c>
      <c r="S310" s="29">
        <v>38855</v>
      </c>
      <c r="T310" s="23" t="s">
        <v>719</v>
      </c>
      <c r="V310" s="33">
        <v>574</v>
      </c>
      <c r="W310" s="23" t="s">
        <v>473</v>
      </c>
      <c r="X310" s="32" t="s">
        <v>100</v>
      </c>
      <c r="Y310" s="163"/>
    </row>
    <row r="311" spans="2:25" x14ac:dyDescent="0.2">
      <c r="I311" s="109">
        <v>577</v>
      </c>
      <c r="J311" s="109" t="s">
        <v>712</v>
      </c>
      <c r="N311" s="29">
        <v>43132</v>
      </c>
      <c r="Q311" s="23"/>
      <c r="R311" s="24">
        <v>575</v>
      </c>
      <c r="S311" s="29">
        <v>38855</v>
      </c>
      <c r="T311" s="23" t="s">
        <v>720</v>
      </c>
      <c r="V311" s="33">
        <v>575</v>
      </c>
      <c r="W311" s="23" t="s">
        <v>382</v>
      </c>
      <c r="X311" s="32" t="s">
        <v>90</v>
      </c>
      <c r="Y311" s="163"/>
    </row>
    <row r="312" spans="2:25" x14ac:dyDescent="0.2">
      <c r="I312" s="109">
        <v>578</v>
      </c>
      <c r="J312" s="109" t="s">
        <v>712</v>
      </c>
      <c r="N312" s="29">
        <v>43133</v>
      </c>
      <c r="Q312" s="23"/>
      <c r="R312" s="24">
        <v>577</v>
      </c>
      <c r="S312" s="29">
        <v>38855</v>
      </c>
      <c r="T312" s="23" t="s">
        <v>719</v>
      </c>
      <c r="V312" s="33">
        <v>577</v>
      </c>
      <c r="W312" s="23" t="s">
        <v>383</v>
      </c>
      <c r="X312" s="32" t="s">
        <v>105</v>
      </c>
      <c r="Y312" s="163"/>
    </row>
    <row r="313" spans="2:25" x14ac:dyDescent="0.2">
      <c r="I313" s="109">
        <v>579</v>
      </c>
      <c r="J313" s="109" t="s">
        <v>712</v>
      </c>
      <c r="N313" s="29">
        <v>43134</v>
      </c>
      <c r="Q313" s="23"/>
      <c r="R313" s="24">
        <v>578</v>
      </c>
      <c r="S313" s="29">
        <v>38855</v>
      </c>
      <c r="T313" s="23" t="s">
        <v>720</v>
      </c>
      <c r="V313" s="33">
        <v>578</v>
      </c>
      <c r="W313" s="23" t="s">
        <v>293</v>
      </c>
      <c r="X313" s="32" t="s">
        <v>105</v>
      </c>
      <c r="Y313" s="163"/>
    </row>
    <row r="314" spans="2:25" x14ac:dyDescent="0.2">
      <c r="I314" s="109">
        <v>580</v>
      </c>
      <c r="J314" s="109" t="s">
        <v>712</v>
      </c>
      <c r="N314" s="29">
        <v>43135</v>
      </c>
      <c r="Q314" s="23"/>
      <c r="R314" s="24">
        <v>579</v>
      </c>
      <c r="S314" s="29">
        <v>38855</v>
      </c>
      <c r="T314" s="23" t="s">
        <v>720</v>
      </c>
      <c r="V314" s="33">
        <v>579</v>
      </c>
      <c r="W314" s="23" t="s">
        <v>294</v>
      </c>
      <c r="X314" s="32" t="s">
        <v>97</v>
      </c>
      <c r="Y314" s="163"/>
    </row>
    <row r="315" spans="2:25" x14ac:dyDescent="0.2">
      <c r="B315" s="28"/>
      <c r="I315" s="109">
        <v>581</v>
      </c>
      <c r="J315" s="109" t="s">
        <v>712</v>
      </c>
      <c r="N315" s="29">
        <v>43136</v>
      </c>
      <c r="Q315" s="23"/>
      <c r="R315" s="24">
        <v>580</v>
      </c>
      <c r="S315" s="29">
        <v>38855</v>
      </c>
      <c r="T315" s="23" t="s">
        <v>720</v>
      </c>
      <c r="V315" s="33">
        <v>580</v>
      </c>
      <c r="W315" s="23" t="s">
        <v>295</v>
      </c>
      <c r="X315" s="32" t="s">
        <v>102</v>
      </c>
      <c r="Y315" s="163"/>
    </row>
    <row r="316" spans="2:25" x14ac:dyDescent="0.25">
      <c r="B316" s="112"/>
      <c r="I316" s="109">
        <v>582</v>
      </c>
      <c r="J316" s="109" t="s">
        <v>712</v>
      </c>
      <c r="N316" s="29">
        <v>43137</v>
      </c>
      <c r="Q316" s="23"/>
      <c r="R316" s="24">
        <v>581</v>
      </c>
      <c r="S316" s="29">
        <v>38855</v>
      </c>
      <c r="T316" s="23" t="s">
        <v>719</v>
      </c>
      <c r="V316" s="33">
        <v>581</v>
      </c>
      <c r="W316" s="23" t="s">
        <v>254</v>
      </c>
      <c r="X316" s="32" t="s">
        <v>102</v>
      </c>
      <c r="Y316" s="163"/>
    </row>
    <row r="317" spans="2:25" x14ac:dyDescent="0.25">
      <c r="B317" s="112"/>
      <c r="I317" s="109">
        <v>583</v>
      </c>
      <c r="J317" s="109" t="s">
        <v>712</v>
      </c>
      <c r="N317" s="29">
        <v>43138</v>
      </c>
      <c r="Q317" s="23"/>
      <c r="R317" s="24">
        <v>582</v>
      </c>
      <c r="S317" s="29">
        <v>38855</v>
      </c>
      <c r="T317" s="23" t="s">
        <v>720</v>
      </c>
      <c r="V317" s="33">
        <v>582</v>
      </c>
      <c r="W317" s="23" t="s">
        <v>255</v>
      </c>
      <c r="X317" s="32" t="s">
        <v>97</v>
      </c>
      <c r="Y317" s="163"/>
    </row>
    <row r="318" spans="2:25" x14ac:dyDescent="0.25">
      <c r="B318" s="112"/>
      <c r="I318" s="109">
        <v>585</v>
      </c>
      <c r="J318" s="109" t="s">
        <v>712</v>
      </c>
      <c r="N318" s="29">
        <v>43139</v>
      </c>
      <c r="Q318" s="23"/>
      <c r="R318" s="24">
        <v>583</v>
      </c>
      <c r="S318" s="29">
        <v>38855</v>
      </c>
      <c r="T318" s="23" t="s">
        <v>720</v>
      </c>
      <c r="V318" s="33">
        <v>583</v>
      </c>
      <c r="W318" s="23" t="s">
        <v>256</v>
      </c>
      <c r="X318" s="32" t="s">
        <v>100</v>
      </c>
      <c r="Y318" s="163"/>
    </row>
    <row r="319" spans="2:25" x14ac:dyDescent="0.25">
      <c r="B319" s="112"/>
      <c r="I319" s="109">
        <v>586</v>
      </c>
      <c r="J319" s="109" t="s">
        <v>712</v>
      </c>
      <c r="N319" s="29">
        <v>43140</v>
      </c>
      <c r="Q319" s="23"/>
      <c r="R319" s="24">
        <v>585</v>
      </c>
      <c r="S319" s="29">
        <v>38855</v>
      </c>
      <c r="T319" s="23" t="s">
        <v>720</v>
      </c>
      <c r="V319" s="33">
        <v>585</v>
      </c>
      <c r="W319" s="23" t="s">
        <v>321</v>
      </c>
      <c r="X319" s="32" t="s">
        <v>105</v>
      </c>
      <c r="Y319" s="163"/>
    </row>
    <row r="320" spans="2:25" x14ac:dyDescent="0.25">
      <c r="B320" s="112"/>
      <c r="I320" s="109">
        <v>588</v>
      </c>
      <c r="J320" s="109" t="s">
        <v>712</v>
      </c>
      <c r="N320" s="29">
        <v>43141</v>
      </c>
      <c r="Q320" s="23"/>
      <c r="R320" s="24">
        <v>586</v>
      </c>
      <c r="S320" s="29">
        <v>38855</v>
      </c>
      <c r="T320" s="23" t="s">
        <v>720</v>
      </c>
      <c r="V320" s="33">
        <v>586</v>
      </c>
      <c r="W320" s="23" t="s">
        <v>322</v>
      </c>
      <c r="X320" s="32" t="s">
        <v>100</v>
      </c>
      <c r="Y320" s="163"/>
    </row>
    <row r="321" spans="2:25" x14ac:dyDescent="0.25">
      <c r="B321" s="112"/>
      <c r="I321" s="109">
        <v>589</v>
      </c>
      <c r="J321" s="109" t="s">
        <v>712</v>
      </c>
      <c r="N321" s="29">
        <v>43142</v>
      </c>
      <c r="Q321" s="23"/>
      <c r="R321" s="24">
        <v>588</v>
      </c>
      <c r="S321" s="29">
        <v>38855</v>
      </c>
      <c r="T321" s="23" t="s">
        <v>720</v>
      </c>
      <c r="V321" s="33">
        <v>588</v>
      </c>
      <c r="W321" s="23" t="s">
        <v>323</v>
      </c>
      <c r="X321" s="32" t="s">
        <v>101</v>
      </c>
      <c r="Y321" s="163"/>
    </row>
    <row r="322" spans="2:25" x14ac:dyDescent="0.25">
      <c r="B322" s="112"/>
      <c r="I322" s="109">
        <v>590</v>
      </c>
      <c r="J322" s="109" t="s">
        <v>712</v>
      </c>
      <c r="N322" s="29">
        <v>43143</v>
      </c>
      <c r="Q322" s="23"/>
      <c r="R322" s="24">
        <v>589</v>
      </c>
      <c r="S322" s="29">
        <v>38855</v>
      </c>
      <c r="T322" s="23" t="s">
        <v>720</v>
      </c>
      <c r="V322" s="33">
        <v>589</v>
      </c>
      <c r="W322" s="23" t="s">
        <v>324</v>
      </c>
      <c r="X322" s="32" t="s">
        <v>102</v>
      </c>
      <c r="Y322" s="163"/>
    </row>
    <row r="323" spans="2:25" x14ac:dyDescent="0.25">
      <c r="B323" s="112"/>
      <c r="I323" s="109">
        <v>591</v>
      </c>
      <c r="J323" s="109" t="s">
        <v>712</v>
      </c>
      <c r="N323" s="29">
        <v>43144</v>
      </c>
      <c r="Q323" s="23"/>
      <c r="R323" s="24">
        <v>590</v>
      </c>
      <c r="S323" s="29">
        <v>38855</v>
      </c>
      <c r="T323" s="23" t="s">
        <v>719</v>
      </c>
      <c r="V323" s="33">
        <v>590</v>
      </c>
      <c r="W323" s="23" t="s">
        <v>325</v>
      </c>
      <c r="X323" s="32" t="s">
        <v>90</v>
      </c>
      <c r="Y323" s="163"/>
    </row>
    <row r="324" spans="2:25" x14ac:dyDescent="0.25">
      <c r="B324" s="112"/>
      <c r="I324" s="109">
        <v>592</v>
      </c>
      <c r="J324" s="109" t="s">
        <v>712</v>
      </c>
      <c r="N324" s="29">
        <v>43145</v>
      </c>
      <c r="Q324" s="23"/>
      <c r="R324" s="24">
        <v>591</v>
      </c>
      <c r="S324" s="29">
        <v>38855</v>
      </c>
      <c r="T324" s="23" t="s">
        <v>719</v>
      </c>
      <c r="V324" s="33">
        <v>591</v>
      </c>
      <c r="W324" s="23" t="s">
        <v>326</v>
      </c>
      <c r="X324" s="32" t="s">
        <v>107</v>
      </c>
      <c r="Y324" s="163"/>
    </row>
    <row r="325" spans="2:25" x14ac:dyDescent="0.25">
      <c r="B325" s="112"/>
      <c r="I325" s="109">
        <v>593</v>
      </c>
      <c r="J325" s="109" t="s">
        <v>712</v>
      </c>
      <c r="N325" s="29">
        <v>43146</v>
      </c>
      <c r="Q325" s="23"/>
      <c r="R325" s="24">
        <v>592</v>
      </c>
      <c r="S325" s="29">
        <v>38855</v>
      </c>
      <c r="T325" s="23" t="s">
        <v>719</v>
      </c>
      <c r="V325" s="33">
        <v>592</v>
      </c>
      <c r="W325" s="23" t="s">
        <v>327</v>
      </c>
      <c r="X325" s="32" t="s">
        <v>100</v>
      </c>
      <c r="Y325" s="163"/>
    </row>
    <row r="326" spans="2:25" x14ac:dyDescent="0.25">
      <c r="B326" s="112"/>
      <c r="I326" s="109">
        <v>594</v>
      </c>
      <c r="J326" s="109" t="s">
        <v>712</v>
      </c>
      <c r="N326" s="29">
        <v>43147</v>
      </c>
      <c r="Q326" s="23"/>
      <c r="R326" s="24">
        <v>593</v>
      </c>
      <c r="S326" s="29">
        <v>38855</v>
      </c>
      <c r="T326" s="23" t="s">
        <v>719</v>
      </c>
      <c r="V326" s="33">
        <v>593</v>
      </c>
      <c r="W326" s="23" t="s">
        <v>328</v>
      </c>
      <c r="X326" s="32" t="s">
        <v>97</v>
      </c>
      <c r="Y326" s="163"/>
    </row>
    <row r="327" spans="2:25" x14ac:dyDescent="0.25">
      <c r="B327" s="112"/>
      <c r="I327" s="109">
        <v>595</v>
      </c>
      <c r="J327" s="109" t="s">
        <v>712</v>
      </c>
      <c r="N327" s="29">
        <v>43148</v>
      </c>
      <c r="Q327" s="23"/>
      <c r="R327" s="24">
        <v>594</v>
      </c>
      <c r="S327" s="29">
        <v>38855</v>
      </c>
      <c r="T327" s="23" t="s">
        <v>719</v>
      </c>
      <c r="V327" s="33">
        <v>594</v>
      </c>
      <c r="W327" s="23" t="s">
        <v>329</v>
      </c>
      <c r="X327" s="32" t="s">
        <v>102</v>
      </c>
      <c r="Y327" s="163"/>
    </row>
    <row r="328" spans="2:25" x14ac:dyDescent="0.25">
      <c r="B328" s="112"/>
      <c r="I328" s="109">
        <v>597</v>
      </c>
      <c r="J328" s="109" t="s">
        <v>712</v>
      </c>
      <c r="N328" s="29">
        <v>43149</v>
      </c>
      <c r="Q328" s="23"/>
      <c r="R328" s="24">
        <v>595</v>
      </c>
      <c r="S328" s="29">
        <v>38855</v>
      </c>
      <c r="T328" s="23" t="s">
        <v>719</v>
      </c>
      <c r="V328" s="33">
        <v>595</v>
      </c>
      <c r="W328" s="23" t="s">
        <v>330</v>
      </c>
      <c r="X328" s="32" t="s">
        <v>89</v>
      </c>
      <c r="Y328" s="163"/>
    </row>
    <row r="329" spans="2:25" x14ac:dyDescent="0.25">
      <c r="B329" s="112"/>
      <c r="I329" s="109">
        <v>599</v>
      </c>
      <c r="J329" s="109" t="s">
        <v>712</v>
      </c>
      <c r="N329" s="29">
        <v>43150</v>
      </c>
      <c r="Q329" s="23"/>
      <c r="R329" s="24">
        <v>597</v>
      </c>
      <c r="S329" s="29">
        <v>38855</v>
      </c>
      <c r="T329" s="23" t="s">
        <v>719</v>
      </c>
      <c r="V329" s="33">
        <v>597</v>
      </c>
      <c r="W329" s="23" t="s">
        <v>331</v>
      </c>
      <c r="X329" s="32" t="s">
        <v>89</v>
      </c>
      <c r="Y329" s="163"/>
    </row>
    <row r="330" spans="2:25" x14ac:dyDescent="0.25">
      <c r="B330" s="112"/>
      <c r="I330" s="109">
        <v>600</v>
      </c>
      <c r="J330" s="109" t="s">
        <v>712</v>
      </c>
      <c r="N330" s="29">
        <v>43151</v>
      </c>
      <c r="Q330" s="23"/>
      <c r="R330" s="24">
        <v>599</v>
      </c>
      <c r="S330" s="29">
        <v>38855</v>
      </c>
      <c r="T330" s="23" t="s">
        <v>719</v>
      </c>
      <c r="V330" s="33">
        <v>599</v>
      </c>
      <c r="W330" s="23" t="s">
        <v>332</v>
      </c>
      <c r="X330" s="32" t="s">
        <v>105</v>
      </c>
      <c r="Y330" s="163"/>
    </row>
    <row r="331" spans="2:25" x14ac:dyDescent="0.25">
      <c r="B331" s="112"/>
      <c r="I331" s="109">
        <v>604</v>
      </c>
      <c r="J331" s="109" t="s">
        <v>712</v>
      </c>
      <c r="N331" s="29">
        <v>43152</v>
      </c>
      <c r="Q331" s="23"/>
      <c r="R331" s="24">
        <v>600</v>
      </c>
      <c r="S331" s="29">
        <v>38855</v>
      </c>
      <c r="T331" s="23" t="s">
        <v>720</v>
      </c>
      <c r="V331" s="33">
        <v>600</v>
      </c>
      <c r="W331" s="23" t="s">
        <v>333</v>
      </c>
      <c r="X331" s="32" t="s">
        <v>89</v>
      </c>
      <c r="Y331" s="163"/>
    </row>
    <row r="332" spans="2:25" x14ac:dyDescent="0.25">
      <c r="B332" s="112"/>
      <c r="I332" s="109">
        <v>605</v>
      </c>
      <c r="J332" s="109" t="s">
        <v>712</v>
      </c>
      <c r="N332" s="29">
        <v>43153</v>
      </c>
      <c r="Q332" s="23"/>
      <c r="R332" s="24">
        <v>604</v>
      </c>
      <c r="S332" s="29">
        <v>38855</v>
      </c>
      <c r="T332" s="23" t="s">
        <v>720</v>
      </c>
      <c r="V332" s="33">
        <v>604</v>
      </c>
      <c r="W332" s="23" t="s">
        <v>334</v>
      </c>
      <c r="X332" s="32" t="s">
        <v>100</v>
      </c>
      <c r="Y332" s="163"/>
    </row>
    <row r="333" spans="2:25" x14ac:dyDescent="0.25">
      <c r="B333" s="112"/>
      <c r="I333" s="109">
        <v>607</v>
      </c>
      <c r="J333" s="109" t="s">
        <v>712</v>
      </c>
      <c r="N333" s="29">
        <v>43154</v>
      </c>
      <c r="Q333" s="23"/>
      <c r="R333" s="24">
        <v>605</v>
      </c>
      <c r="S333" s="29">
        <v>38855</v>
      </c>
      <c r="T333" s="23" t="s">
        <v>720</v>
      </c>
      <c r="V333" s="33">
        <v>605</v>
      </c>
      <c r="W333" s="23" t="s">
        <v>335</v>
      </c>
      <c r="X333" s="32" t="s">
        <v>100</v>
      </c>
      <c r="Y333" s="163"/>
    </row>
    <row r="334" spans="2:25" x14ac:dyDescent="0.25">
      <c r="B334" s="112"/>
      <c r="I334" s="109">
        <v>608</v>
      </c>
      <c r="J334" s="109" t="s">
        <v>712</v>
      </c>
      <c r="N334" s="29">
        <v>43155</v>
      </c>
      <c r="Q334" s="23"/>
      <c r="R334" s="24">
        <v>607</v>
      </c>
      <c r="S334" s="29">
        <v>38959</v>
      </c>
      <c r="T334" s="23" t="s">
        <v>719</v>
      </c>
      <c r="V334" s="33">
        <v>607</v>
      </c>
      <c r="W334" s="23" t="s">
        <v>336</v>
      </c>
      <c r="X334" s="32" t="s">
        <v>97</v>
      </c>
      <c r="Y334" s="163"/>
    </row>
    <row r="335" spans="2:25" x14ac:dyDescent="0.25">
      <c r="B335" s="112"/>
      <c r="I335" s="109">
        <v>610</v>
      </c>
      <c r="J335" s="109" t="s">
        <v>712</v>
      </c>
      <c r="N335" s="29">
        <v>43156</v>
      </c>
      <c r="Q335" s="23"/>
      <c r="R335" s="24">
        <v>608</v>
      </c>
      <c r="S335" s="29">
        <v>38959</v>
      </c>
      <c r="T335" s="23" t="s">
        <v>720</v>
      </c>
      <c r="V335" s="33">
        <v>608</v>
      </c>
      <c r="W335" s="23" t="s">
        <v>337</v>
      </c>
      <c r="X335" s="32" t="s">
        <v>90</v>
      </c>
      <c r="Y335" s="163"/>
    </row>
    <row r="336" spans="2:25" x14ac:dyDescent="0.25">
      <c r="B336" s="112"/>
      <c r="I336" s="109">
        <v>611</v>
      </c>
      <c r="J336" s="109" t="s">
        <v>712</v>
      </c>
      <c r="N336" s="29">
        <v>43157</v>
      </c>
      <c r="Q336" s="23"/>
      <c r="R336" s="24">
        <v>610</v>
      </c>
      <c r="S336" s="29">
        <v>38959</v>
      </c>
      <c r="T336" s="23" t="s">
        <v>720</v>
      </c>
      <c r="V336" s="33">
        <v>610</v>
      </c>
      <c r="W336" s="23" t="s">
        <v>338</v>
      </c>
      <c r="X336" s="32" t="s">
        <v>90</v>
      </c>
      <c r="Y336" s="163"/>
    </row>
    <row r="337" spans="2:25" x14ac:dyDescent="0.25">
      <c r="B337" s="112"/>
      <c r="I337" s="109">
        <v>612</v>
      </c>
      <c r="J337" s="109" t="s">
        <v>712</v>
      </c>
      <c r="N337" s="29">
        <v>43158</v>
      </c>
      <c r="Q337" s="23"/>
      <c r="R337" s="24">
        <v>611</v>
      </c>
      <c r="S337" s="29">
        <v>38959</v>
      </c>
      <c r="T337" s="23" t="s">
        <v>719</v>
      </c>
      <c r="V337" s="33">
        <v>611</v>
      </c>
      <c r="W337" s="23" t="s">
        <v>339</v>
      </c>
      <c r="X337" s="32" t="s">
        <v>99</v>
      </c>
      <c r="Y337" s="163"/>
    </row>
    <row r="338" spans="2:25" x14ac:dyDescent="0.25">
      <c r="B338" s="112"/>
      <c r="I338" s="109">
        <v>614</v>
      </c>
      <c r="J338" s="109" t="s">
        <v>712</v>
      </c>
      <c r="N338" s="29">
        <v>43159</v>
      </c>
      <c r="Q338" s="23"/>
      <c r="R338" s="24">
        <v>612</v>
      </c>
      <c r="S338" s="29">
        <v>38959</v>
      </c>
      <c r="T338" s="23" t="s">
        <v>720</v>
      </c>
      <c r="V338" s="33">
        <v>612</v>
      </c>
      <c r="W338" s="23" t="s">
        <v>340</v>
      </c>
      <c r="X338" s="113" t="s">
        <v>102</v>
      </c>
      <c r="Y338" s="163"/>
    </row>
    <row r="339" spans="2:25" x14ac:dyDescent="0.25">
      <c r="B339" s="112"/>
      <c r="I339" s="109">
        <v>615</v>
      </c>
      <c r="J339" s="109" t="s">
        <v>712</v>
      </c>
      <c r="N339" s="29">
        <v>43160</v>
      </c>
      <c r="Q339" s="23"/>
      <c r="R339" s="24">
        <v>704</v>
      </c>
      <c r="S339" s="29">
        <v>39499</v>
      </c>
      <c r="T339" s="23" t="s">
        <v>720</v>
      </c>
      <c r="V339" s="33">
        <v>704</v>
      </c>
      <c r="W339" s="23" t="s">
        <v>734</v>
      </c>
      <c r="X339" s="32" t="s">
        <v>103</v>
      </c>
      <c r="Y339" s="163"/>
    </row>
    <row r="340" spans="2:25" x14ac:dyDescent="0.25">
      <c r="B340" s="112"/>
      <c r="I340" s="109">
        <v>619</v>
      </c>
      <c r="J340" s="109" t="s">
        <v>712</v>
      </c>
      <c r="N340" s="29">
        <v>43161</v>
      </c>
      <c r="Q340" s="23"/>
      <c r="R340" s="24">
        <v>615</v>
      </c>
      <c r="S340" s="29">
        <v>38959</v>
      </c>
      <c r="T340" s="23" t="s">
        <v>719</v>
      </c>
      <c r="V340" s="33">
        <v>615</v>
      </c>
      <c r="W340" s="23" t="s">
        <v>422</v>
      </c>
      <c r="X340" s="32" t="s">
        <v>103</v>
      </c>
      <c r="Y340" s="163"/>
    </row>
    <row r="341" spans="2:25" x14ac:dyDescent="0.25">
      <c r="B341" s="112"/>
      <c r="I341" s="109">
        <v>621</v>
      </c>
      <c r="J341" s="109" t="s">
        <v>712</v>
      </c>
      <c r="N341" s="29">
        <v>43162</v>
      </c>
      <c r="Q341" s="23"/>
      <c r="R341" s="24">
        <v>619</v>
      </c>
      <c r="S341" s="29">
        <v>38959</v>
      </c>
      <c r="T341" s="23" t="s">
        <v>720</v>
      </c>
      <c r="V341" s="33">
        <v>619</v>
      </c>
      <c r="W341" s="23" t="s">
        <v>575</v>
      </c>
      <c r="X341" s="32" t="s">
        <v>103</v>
      </c>
      <c r="Y341" s="163"/>
    </row>
    <row r="342" spans="2:25" x14ac:dyDescent="0.25">
      <c r="B342" s="112"/>
      <c r="I342" s="109">
        <v>622</v>
      </c>
      <c r="J342" s="109" t="s">
        <v>712</v>
      </c>
      <c r="N342" s="29">
        <v>43163</v>
      </c>
      <c r="Q342" s="23"/>
      <c r="R342" s="24">
        <v>621</v>
      </c>
      <c r="S342" s="29">
        <v>38959</v>
      </c>
      <c r="T342" s="23" t="s">
        <v>720</v>
      </c>
      <c r="V342" s="33">
        <v>621</v>
      </c>
      <c r="W342" s="23" t="s">
        <v>474</v>
      </c>
      <c r="X342" s="32" t="s">
        <v>103</v>
      </c>
      <c r="Y342" s="163"/>
    </row>
    <row r="343" spans="2:25" x14ac:dyDescent="0.25">
      <c r="B343" s="112"/>
      <c r="I343" s="109">
        <v>624</v>
      </c>
      <c r="J343" s="109" t="s">
        <v>712</v>
      </c>
      <c r="N343" s="29">
        <v>43164</v>
      </c>
      <c r="Q343" s="23"/>
      <c r="R343" s="24">
        <v>622</v>
      </c>
      <c r="S343" s="29">
        <v>38959</v>
      </c>
      <c r="T343" s="23" t="s">
        <v>719</v>
      </c>
      <c r="V343" s="33">
        <v>622</v>
      </c>
      <c r="W343" s="23" t="s">
        <v>475</v>
      </c>
      <c r="X343" s="32" t="s">
        <v>91</v>
      </c>
      <c r="Y343" s="163"/>
    </row>
    <row r="344" spans="2:25" x14ac:dyDescent="0.25">
      <c r="B344" s="112"/>
      <c r="I344" s="109">
        <v>625</v>
      </c>
      <c r="J344" s="109" t="s">
        <v>712</v>
      </c>
      <c r="N344" s="29">
        <v>43165</v>
      </c>
      <c r="Q344" s="23"/>
      <c r="R344" s="24">
        <v>624</v>
      </c>
      <c r="S344" s="29">
        <v>38959</v>
      </c>
      <c r="T344" s="23" t="s">
        <v>719</v>
      </c>
      <c r="V344" s="33">
        <v>624</v>
      </c>
      <c r="W344" s="23" t="s">
        <v>476</v>
      </c>
      <c r="X344" s="32" t="s">
        <v>92</v>
      </c>
      <c r="Y344" s="163"/>
    </row>
    <row r="345" spans="2:25" x14ac:dyDescent="0.25">
      <c r="B345" s="112"/>
      <c r="I345" s="109">
        <v>627</v>
      </c>
      <c r="J345" s="109" t="s">
        <v>712</v>
      </c>
      <c r="N345" s="29">
        <v>43166</v>
      </c>
      <c r="Q345" s="23"/>
      <c r="R345" s="24">
        <v>625</v>
      </c>
      <c r="S345" s="29">
        <v>38959</v>
      </c>
      <c r="T345" s="23" t="s">
        <v>720</v>
      </c>
      <c r="V345" s="33">
        <v>625</v>
      </c>
      <c r="W345" s="23" t="s">
        <v>477</v>
      </c>
      <c r="X345" s="32" t="s">
        <v>102</v>
      </c>
      <c r="Y345" s="163"/>
    </row>
    <row r="346" spans="2:25" x14ac:dyDescent="0.25">
      <c r="B346" s="112"/>
      <c r="I346" s="109">
        <v>628</v>
      </c>
      <c r="J346" s="109" t="s">
        <v>712</v>
      </c>
      <c r="N346" s="29">
        <v>43167</v>
      </c>
      <c r="Q346" s="23"/>
      <c r="R346" s="24">
        <v>627</v>
      </c>
      <c r="S346" s="29">
        <v>38959</v>
      </c>
      <c r="T346" s="23" t="s">
        <v>719</v>
      </c>
      <c r="V346" s="33">
        <v>627</v>
      </c>
      <c r="W346" s="23" t="s">
        <v>478</v>
      </c>
      <c r="X346" s="32" t="s">
        <v>91</v>
      </c>
      <c r="Y346" s="163"/>
    </row>
    <row r="347" spans="2:25" x14ac:dyDescent="0.25">
      <c r="B347" s="112"/>
      <c r="I347" s="109">
        <v>629</v>
      </c>
      <c r="J347" s="109" t="s">
        <v>712</v>
      </c>
      <c r="N347" s="29">
        <v>43168</v>
      </c>
      <c r="Q347" s="23"/>
      <c r="R347" s="24">
        <v>628</v>
      </c>
      <c r="S347" s="29">
        <v>38959</v>
      </c>
      <c r="T347" s="23" t="s">
        <v>719</v>
      </c>
      <c r="V347" s="33">
        <v>628</v>
      </c>
      <c r="W347" s="23" t="s">
        <v>907</v>
      </c>
      <c r="X347" s="32" t="s">
        <v>100</v>
      </c>
      <c r="Y347" s="163"/>
    </row>
    <row r="348" spans="2:25" x14ac:dyDescent="0.25">
      <c r="B348" s="112"/>
      <c r="I348" s="109">
        <v>631</v>
      </c>
      <c r="J348" s="109" t="s">
        <v>712</v>
      </c>
      <c r="N348" s="29">
        <v>43169</v>
      </c>
      <c r="Q348" s="23"/>
      <c r="R348" s="24">
        <v>629</v>
      </c>
      <c r="S348" s="29">
        <v>38959</v>
      </c>
      <c r="T348" s="23" t="s">
        <v>719</v>
      </c>
      <c r="V348" s="33">
        <v>629</v>
      </c>
      <c r="W348" s="23" t="s">
        <v>479</v>
      </c>
      <c r="X348" s="32" t="s">
        <v>107</v>
      </c>
      <c r="Y348" s="163"/>
    </row>
    <row r="349" spans="2:25" x14ac:dyDescent="0.25">
      <c r="B349" s="112"/>
      <c r="I349" s="109">
        <v>632</v>
      </c>
      <c r="J349" s="109" t="s">
        <v>712</v>
      </c>
      <c r="N349" s="29">
        <v>43170</v>
      </c>
      <c r="Q349" s="23"/>
      <c r="R349" s="24">
        <v>631</v>
      </c>
      <c r="S349" s="29">
        <v>38959</v>
      </c>
      <c r="T349" s="23" t="s">
        <v>720</v>
      </c>
      <c r="V349" s="33">
        <v>631</v>
      </c>
      <c r="W349" s="23" t="s">
        <v>480</v>
      </c>
      <c r="X349" s="32" t="s">
        <v>108</v>
      </c>
      <c r="Y349" s="163"/>
    </row>
    <row r="350" spans="2:25" x14ac:dyDescent="0.25">
      <c r="B350" s="112"/>
      <c r="I350" s="109">
        <v>633</v>
      </c>
      <c r="J350" s="109" t="s">
        <v>712</v>
      </c>
      <c r="N350" s="29">
        <v>43171</v>
      </c>
      <c r="Q350" s="23"/>
      <c r="R350" s="24">
        <v>632</v>
      </c>
      <c r="S350" s="29">
        <v>38959</v>
      </c>
      <c r="T350" s="23" t="s">
        <v>719</v>
      </c>
      <c r="V350" s="33">
        <v>632</v>
      </c>
      <c r="W350" s="23" t="s">
        <v>429</v>
      </c>
      <c r="X350" s="32" t="s">
        <v>103</v>
      </c>
      <c r="Y350" s="163"/>
    </row>
    <row r="351" spans="2:25" x14ac:dyDescent="0.25">
      <c r="B351" s="112"/>
      <c r="I351" s="109">
        <v>635</v>
      </c>
      <c r="J351" s="109" t="s">
        <v>712</v>
      </c>
      <c r="N351" s="29">
        <v>43172</v>
      </c>
      <c r="Q351" s="23"/>
      <c r="R351" s="24">
        <v>633</v>
      </c>
      <c r="S351" s="29">
        <v>38977</v>
      </c>
      <c r="T351" s="23" t="s">
        <v>719</v>
      </c>
      <c r="V351" s="33">
        <v>633</v>
      </c>
      <c r="W351" s="23" t="s">
        <v>430</v>
      </c>
      <c r="X351" s="32" t="s">
        <v>97</v>
      </c>
      <c r="Y351" s="163"/>
    </row>
    <row r="352" spans="2:25" x14ac:dyDescent="0.25">
      <c r="B352" s="112"/>
      <c r="I352" s="109">
        <v>638</v>
      </c>
      <c r="J352" s="109" t="s">
        <v>712</v>
      </c>
      <c r="N352" s="29">
        <v>43173</v>
      </c>
      <c r="Q352" s="23"/>
      <c r="R352" s="24">
        <v>635</v>
      </c>
      <c r="S352" s="29">
        <v>38977</v>
      </c>
      <c r="T352" s="23" t="s">
        <v>719</v>
      </c>
      <c r="V352" s="33">
        <v>635</v>
      </c>
      <c r="W352" s="23" t="s">
        <v>431</v>
      </c>
      <c r="X352" s="32" t="s">
        <v>99</v>
      </c>
      <c r="Y352" s="163"/>
    </row>
    <row r="353" spans="2:25" x14ac:dyDescent="0.25">
      <c r="B353" s="112"/>
      <c r="I353" s="109">
        <v>640</v>
      </c>
      <c r="J353" s="109" t="s">
        <v>712</v>
      </c>
      <c r="N353" s="29">
        <v>43174</v>
      </c>
      <c r="Q353" s="23"/>
      <c r="R353" s="24">
        <v>638</v>
      </c>
      <c r="S353" s="29">
        <v>38977</v>
      </c>
      <c r="T353" s="23" t="s">
        <v>719</v>
      </c>
      <c r="V353" s="33">
        <v>638</v>
      </c>
      <c r="W353" s="23" t="s">
        <v>432</v>
      </c>
      <c r="X353" s="32" t="s">
        <v>102</v>
      </c>
      <c r="Y353" s="163"/>
    </row>
    <row r="354" spans="2:25" x14ac:dyDescent="0.25">
      <c r="B354" s="112"/>
      <c r="I354" s="109">
        <v>641</v>
      </c>
      <c r="J354" s="109" t="s">
        <v>712</v>
      </c>
      <c r="N354" s="29">
        <v>43175</v>
      </c>
      <c r="Q354" s="23"/>
      <c r="R354" s="24">
        <v>640</v>
      </c>
      <c r="S354" s="29">
        <v>39036</v>
      </c>
      <c r="T354" s="23" t="s">
        <v>719</v>
      </c>
      <c r="V354" s="33">
        <v>640</v>
      </c>
      <c r="W354" s="23" t="s">
        <v>341</v>
      </c>
      <c r="X354" s="32" t="s">
        <v>90</v>
      </c>
      <c r="Y354" s="163"/>
    </row>
    <row r="355" spans="2:25" x14ac:dyDescent="0.25">
      <c r="B355" s="112"/>
      <c r="I355" s="109">
        <v>642</v>
      </c>
      <c r="J355" s="109" t="s">
        <v>712</v>
      </c>
      <c r="N355" s="29">
        <v>43176</v>
      </c>
      <c r="Q355" s="23"/>
      <c r="R355" s="24">
        <v>641</v>
      </c>
      <c r="S355" s="29">
        <v>39036</v>
      </c>
      <c r="T355" s="23" t="s">
        <v>720</v>
      </c>
      <c r="V355" s="33">
        <v>641</v>
      </c>
      <c r="W355" s="23" t="s">
        <v>342</v>
      </c>
      <c r="X355" s="32" t="s">
        <v>107</v>
      </c>
      <c r="Y355" s="163"/>
    </row>
    <row r="356" spans="2:25" x14ac:dyDescent="0.25">
      <c r="B356" s="112"/>
      <c r="I356" s="109">
        <v>644</v>
      </c>
      <c r="J356" s="109" t="s">
        <v>712</v>
      </c>
      <c r="N356" s="29">
        <v>43177</v>
      </c>
      <c r="Q356" s="23"/>
      <c r="R356" s="24">
        <v>642</v>
      </c>
      <c r="S356" s="29">
        <v>39036</v>
      </c>
      <c r="T356" s="23" t="s">
        <v>719</v>
      </c>
      <c r="V356" s="33">
        <v>642</v>
      </c>
      <c r="W356" s="23" t="s">
        <v>343</v>
      </c>
      <c r="X356" s="32" t="s">
        <v>90</v>
      </c>
      <c r="Y356" s="163"/>
    </row>
    <row r="357" spans="2:25" x14ac:dyDescent="0.25">
      <c r="B357" s="112"/>
      <c r="I357" s="109">
        <v>645</v>
      </c>
      <c r="J357" s="109" t="s">
        <v>712</v>
      </c>
      <c r="N357" s="29">
        <v>43178</v>
      </c>
      <c r="Q357" s="23"/>
      <c r="R357" s="24">
        <v>644</v>
      </c>
      <c r="S357" s="29">
        <v>39036</v>
      </c>
      <c r="T357" s="23" t="s">
        <v>720</v>
      </c>
      <c r="V357" s="33">
        <v>644</v>
      </c>
      <c r="W357" s="23" t="s">
        <v>257</v>
      </c>
      <c r="X357" s="32" t="s">
        <v>90</v>
      </c>
      <c r="Y357" s="163"/>
    </row>
    <row r="358" spans="2:25" x14ac:dyDescent="0.25">
      <c r="B358" s="112"/>
      <c r="I358" s="109">
        <v>646</v>
      </c>
      <c r="J358" s="109" t="s">
        <v>712</v>
      </c>
      <c r="N358" s="29">
        <v>43179</v>
      </c>
      <c r="Q358" s="23"/>
      <c r="R358" s="24">
        <v>645</v>
      </c>
      <c r="S358" s="29">
        <v>39036</v>
      </c>
      <c r="T358" s="23" t="s">
        <v>720</v>
      </c>
      <c r="V358" s="33">
        <v>645</v>
      </c>
      <c r="W358" s="23" t="s">
        <v>258</v>
      </c>
      <c r="X358" s="32" t="s">
        <v>94</v>
      </c>
      <c r="Y358" s="163"/>
    </row>
    <row r="359" spans="2:25" x14ac:dyDescent="0.25">
      <c r="B359" s="112"/>
      <c r="I359" s="109">
        <v>647</v>
      </c>
      <c r="J359" s="109" t="s">
        <v>712</v>
      </c>
      <c r="N359" s="29">
        <v>43180</v>
      </c>
      <c r="Q359" s="23"/>
      <c r="R359" s="24">
        <v>646</v>
      </c>
      <c r="S359" s="29">
        <v>39036</v>
      </c>
      <c r="T359" s="23" t="s">
        <v>720</v>
      </c>
      <c r="V359" s="33">
        <v>646</v>
      </c>
      <c r="W359" s="23" t="s">
        <v>163</v>
      </c>
      <c r="X359" s="32" t="s">
        <v>97</v>
      </c>
      <c r="Y359" s="163"/>
    </row>
    <row r="360" spans="2:25" x14ac:dyDescent="0.25">
      <c r="B360" s="112"/>
      <c r="I360" s="109">
        <v>648</v>
      </c>
      <c r="J360" s="109" t="s">
        <v>712</v>
      </c>
      <c r="N360" s="29">
        <v>43181</v>
      </c>
      <c r="Q360" s="23"/>
      <c r="R360" s="24">
        <v>647</v>
      </c>
      <c r="S360" s="29">
        <v>39036</v>
      </c>
      <c r="T360" s="23" t="s">
        <v>720</v>
      </c>
      <c r="V360" s="33">
        <v>647</v>
      </c>
      <c r="W360" s="23" t="s">
        <v>164</v>
      </c>
      <c r="X360" s="32" t="s">
        <v>97</v>
      </c>
      <c r="Y360" s="163"/>
    </row>
    <row r="361" spans="2:25" x14ac:dyDescent="0.25">
      <c r="B361" s="112"/>
      <c r="I361" s="109">
        <v>649</v>
      </c>
      <c r="J361" s="109" t="s">
        <v>712</v>
      </c>
      <c r="N361" s="29">
        <v>43182</v>
      </c>
      <c r="Q361" s="23"/>
      <c r="R361" s="24">
        <v>648</v>
      </c>
      <c r="S361" s="29">
        <v>39036</v>
      </c>
      <c r="T361" s="23" t="s">
        <v>720</v>
      </c>
      <c r="V361" s="33">
        <v>648</v>
      </c>
      <c r="W361" s="23" t="s">
        <v>875</v>
      </c>
      <c r="X361" s="32" t="s">
        <v>90</v>
      </c>
      <c r="Y361" s="163"/>
    </row>
    <row r="362" spans="2:25" x14ac:dyDescent="0.25">
      <c r="B362" s="112"/>
      <c r="I362" s="109">
        <v>650</v>
      </c>
      <c r="J362" s="109" t="s">
        <v>712</v>
      </c>
      <c r="N362" s="29">
        <v>43183</v>
      </c>
      <c r="Q362" s="23"/>
      <c r="R362" s="24">
        <v>649</v>
      </c>
      <c r="S362" s="29">
        <v>39036</v>
      </c>
      <c r="T362" s="23" t="s">
        <v>719</v>
      </c>
      <c r="V362" s="33">
        <v>649</v>
      </c>
      <c r="W362" s="23" t="s">
        <v>165</v>
      </c>
      <c r="X362" s="32" t="s">
        <v>90</v>
      </c>
      <c r="Y362" s="163"/>
    </row>
    <row r="363" spans="2:25" x14ac:dyDescent="0.25">
      <c r="B363" s="112"/>
      <c r="I363" s="109">
        <v>651</v>
      </c>
      <c r="J363" s="109" t="s">
        <v>712</v>
      </c>
      <c r="N363" s="29">
        <v>43184</v>
      </c>
      <c r="Q363" s="23"/>
      <c r="R363" s="24">
        <v>650</v>
      </c>
      <c r="S363" s="29">
        <v>39062</v>
      </c>
      <c r="T363" s="23" t="s">
        <v>719</v>
      </c>
      <c r="V363" s="33">
        <v>650</v>
      </c>
      <c r="W363" s="23" t="s">
        <v>876</v>
      </c>
      <c r="X363" s="32" t="s">
        <v>94</v>
      </c>
      <c r="Y363" s="163"/>
    </row>
    <row r="364" spans="2:25" x14ac:dyDescent="0.25">
      <c r="B364" s="112"/>
      <c r="I364" s="109">
        <v>652</v>
      </c>
      <c r="J364" s="109" t="s">
        <v>712</v>
      </c>
      <c r="N364" s="29">
        <v>43185</v>
      </c>
      <c r="Q364" s="23"/>
      <c r="R364" s="24">
        <v>651</v>
      </c>
      <c r="S364" s="29">
        <v>39062</v>
      </c>
      <c r="T364" s="23" t="s">
        <v>720</v>
      </c>
      <c r="V364" s="33">
        <v>651</v>
      </c>
      <c r="W364" s="23" t="s">
        <v>166</v>
      </c>
      <c r="X364" s="32" t="s">
        <v>90</v>
      </c>
      <c r="Y364" s="163"/>
    </row>
    <row r="365" spans="2:25" x14ac:dyDescent="0.25">
      <c r="B365" s="112"/>
      <c r="I365" s="109">
        <v>653</v>
      </c>
      <c r="J365" s="109" t="s">
        <v>712</v>
      </c>
      <c r="N365" s="29">
        <v>43186</v>
      </c>
      <c r="Q365" s="23"/>
      <c r="R365" s="24">
        <v>652</v>
      </c>
      <c r="S365" s="29">
        <v>39062</v>
      </c>
      <c r="T365" s="23" t="s">
        <v>720</v>
      </c>
      <c r="V365" s="33">
        <v>652</v>
      </c>
      <c r="W365" s="23" t="s">
        <v>167</v>
      </c>
      <c r="X365" s="32" t="s">
        <v>108</v>
      </c>
      <c r="Y365" s="163"/>
    </row>
    <row r="366" spans="2:25" x14ac:dyDescent="0.25">
      <c r="B366" s="112"/>
      <c r="I366" s="109">
        <v>654</v>
      </c>
      <c r="J366" s="109" t="s">
        <v>712</v>
      </c>
      <c r="N366" s="29">
        <v>43187</v>
      </c>
      <c r="Q366" s="23"/>
      <c r="R366" s="24">
        <v>653</v>
      </c>
      <c r="S366" s="29">
        <v>39062</v>
      </c>
      <c r="T366" s="23" t="s">
        <v>719</v>
      </c>
      <c r="V366" s="33">
        <v>653</v>
      </c>
      <c r="W366" s="23" t="s">
        <v>168</v>
      </c>
      <c r="X366" s="32" t="s">
        <v>107</v>
      </c>
      <c r="Y366" s="163"/>
    </row>
    <row r="367" spans="2:25" x14ac:dyDescent="0.25">
      <c r="B367" s="112"/>
      <c r="I367" s="109">
        <v>655</v>
      </c>
      <c r="J367" s="109" t="s">
        <v>712</v>
      </c>
      <c r="N367" s="29">
        <v>43188</v>
      </c>
      <c r="Q367" s="23"/>
      <c r="R367" s="24">
        <v>654</v>
      </c>
      <c r="S367" s="29">
        <v>39062</v>
      </c>
      <c r="T367" s="23" t="s">
        <v>719</v>
      </c>
      <c r="V367" s="33">
        <v>654</v>
      </c>
      <c r="W367" s="23" t="s">
        <v>169</v>
      </c>
      <c r="X367" s="32" t="s">
        <v>103</v>
      </c>
      <c r="Y367" s="163"/>
    </row>
    <row r="368" spans="2:25" x14ac:dyDescent="0.25">
      <c r="B368" s="112"/>
      <c r="I368" s="109">
        <v>656</v>
      </c>
      <c r="J368" s="109" t="s">
        <v>712</v>
      </c>
      <c r="N368" s="29">
        <v>43189</v>
      </c>
      <c r="Q368" s="23"/>
      <c r="R368" s="24">
        <v>655</v>
      </c>
      <c r="S368" s="29">
        <v>39062</v>
      </c>
      <c r="T368" s="23" t="s">
        <v>720</v>
      </c>
      <c r="V368" s="33">
        <v>655</v>
      </c>
      <c r="W368" s="23" t="s">
        <v>170</v>
      </c>
      <c r="X368" s="32" t="s">
        <v>89</v>
      </c>
      <c r="Y368" s="163"/>
    </row>
    <row r="369" spans="2:25" x14ac:dyDescent="0.25">
      <c r="B369" s="112"/>
      <c r="I369" s="109">
        <v>657</v>
      </c>
      <c r="J369" s="109" t="s">
        <v>712</v>
      </c>
      <c r="N369" s="29">
        <v>43190</v>
      </c>
      <c r="Q369" s="23"/>
      <c r="R369" s="24">
        <v>656</v>
      </c>
      <c r="S369" s="29">
        <v>39131</v>
      </c>
      <c r="T369" s="23" t="s">
        <v>720</v>
      </c>
      <c r="V369" s="33">
        <v>656</v>
      </c>
      <c r="W369" s="23" t="s">
        <v>171</v>
      </c>
      <c r="X369" s="32" t="s">
        <v>107</v>
      </c>
      <c r="Y369" s="163"/>
    </row>
    <row r="370" spans="2:25" x14ac:dyDescent="0.25">
      <c r="B370" s="112"/>
      <c r="I370" s="109">
        <v>660</v>
      </c>
      <c r="J370" s="109" t="s">
        <v>712</v>
      </c>
      <c r="N370" s="29">
        <v>43191</v>
      </c>
      <c r="Q370" s="23"/>
      <c r="R370" s="24">
        <v>657</v>
      </c>
      <c r="S370" s="29">
        <v>39131</v>
      </c>
      <c r="T370" s="23" t="s">
        <v>720</v>
      </c>
      <c r="V370" s="33">
        <v>657</v>
      </c>
      <c r="W370" s="23" t="s">
        <v>172</v>
      </c>
      <c r="X370" s="32" t="s">
        <v>102</v>
      </c>
      <c r="Y370" s="163"/>
    </row>
    <row r="371" spans="2:25" x14ac:dyDescent="0.25">
      <c r="B371" s="112"/>
      <c r="I371" s="109">
        <v>661</v>
      </c>
      <c r="J371" s="109" t="s">
        <v>712</v>
      </c>
      <c r="N371" s="29">
        <v>43192</v>
      </c>
      <c r="Q371" s="23"/>
      <c r="R371" s="24">
        <v>660</v>
      </c>
      <c r="S371" s="29">
        <v>39131</v>
      </c>
      <c r="T371" s="23" t="s">
        <v>719</v>
      </c>
      <c r="V371" s="33">
        <v>660</v>
      </c>
      <c r="W371" s="23" t="s">
        <v>173</v>
      </c>
      <c r="X371" s="32" t="s">
        <v>90</v>
      </c>
      <c r="Y371" s="163"/>
    </row>
    <row r="372" spans="2:25" x14ac:dyDescent="0.25">
      <c r="B372" s="112"/>
      <c r="I372" s="109">
        <v>662</v>
      </c>
      <c r="J372" s="109" t="s">
        <v>712</v>
      </c>
      <c r="N372" s="29">
        <v>43193</v>
      </c>
      <c r="Q372" s="23"/>
      <c r="R372" s="24">
        <v>661</v>
      </c>
      <c r="S372" s="29">
        <v>39131</v>
      </c>
      <c r="T372" s="23" t="s">
        <v>720</v>
      </c>
      <c r="V372" s="33">
        <v>661</v>
      </c>
      <c r="W372" s="23" t="s">
        <v>174</v>
      </c>
      <c r="X372" s="32" t="s">
        <v>90</v>
      </c>
      <c r="Y372" s="163"/>
    </row>
    <row r="373" spans="2:25" x14ac:dyDescent="0.25">
      <c r="B373" s="112"/>
      <c r="I373" s="109">
        <v>663</v>
      </c>
      <c r="J373" s="109" t="s">
        <v>712</v>
      </c>
      <c r="N373" s="29">
        <v>43194</v>
      </c>
      <c r="Q373" s="23"/>
      <c r="R373" s="24">
        <v>662</v>
      </c>
      <c r="S373" s="29">
        <v>39131</v>
      </c>
      <c r="T373" s="23" t="s">
        <v>720</v>
      </c>
      <c r="V373" s="33">
        <v>662</v>
      </c>
      <c r="W373" s="23" t="s">
        <v>175</v>
      </c>
      <c r="X373" s="32" t="s">
        <v>103</v>
      </c>
      <c r="Y373" s="163"/>
    </row>
    <row r="374" spans="2:25" x14ac:dyDescent="0.25">
      <c r="B374" s="112"/>
      <c r="I374" s="109">
        <v>665</v>
      </c>
      <c r="J374" s="109" t="s">
        <v>712</v>
      </c>
      <c r="N374" s="29">
        <v>43195</v>
      </c>
      <c r="Q374" s="23"/>
      <c r="R374" s="24">
        <v>663</v>
      </c>
      <c r="S374" s="29">
        <v>39131</v>
      </c>
      <c r="T374" s="23" t="s">
        <v>720</v>
      </c>
      <c r="V374" s="33">
        <v>663</v>
      </c>
      <c r="W374" s="23" t="s">
        <v>176</v>
      </c>
      <c r="X374" s="32" t="s">
        <v>90</v>
      </c>
      <c r="Y374" s="163"/>
    </row>
    <row r="375" spans="2:25" x14ac:dyDescent="0.25">
      <c r="B375" s="112"/>
      <c r="I375" s="109">
        <v>666</v>
      </c>
      <c r="J375" s="109" t="s">
        <v>712</v>
      </c>
      <c r="N375" s="29">
        <v>43196</v>
      </c>
      <c r="Q375" s="23"/>
      <c r="R375" s="24">
        <v>665</v>
      </c>
      <c r="S375" s="29">
        <v>39131</v>
      </c>
      <c r="T375" s="23" t="s">
        <v>720</v>
      </c>
      <c r="V375" s="33">
        <v>665</v>
      </c>
      <c r="W375" s="23" t="s">
        <v>177</v>
      </c>
      <c r="X375" s="32" t="s">
        <v>91</v>
      </c>
      <c r="Y375" s="163"/>
    </row>
    <row r="376" spans="2:25" x14ac:dyDescent="0.25">
      <c r="B376" s="112"/>
      <c r="I376" s="109">
        <v>667</v>
      </c>
      <c r="J376" s="109" t="s">
        <v>712</v>
      </c>
      <c r="N376" s="29">
        <v>43197</v>
      </c>
      <c r="Q376" s="23"/>
      <c r="R376" s="24">
        <v>666</v>
      </c>
      <c r="S376" s="29">
        <v>39131</v>
      </c>
      <c r="T376" s="23" t="s">
        <v>719</v>
      </c>
      <c r="V376" s="33">
        <v>666</v>
      </c>
      <c r="W376" s="23" t="s">
        <v>178</v>
      </c>
      <c r="X376" s="32" t="s">
        <v>89</v>
      </c>
      <c r="Y376" s="163"/>
    </row>
    <row r="377" spans="2:25" x14ac:dyDescent="0.25">
      <c r="B377" s="112"/>
      <c r="I377" s="109">
        <v>669</v>
      </c>
      <c r="J377" s="109" t="s">
        <v>712</v>
      </c>
      <c r="N377" s="29">
        <v>43198</v>
      </c>
      <c r="Q377" s="23"/>
      <c r="R377" s="24">
        <v>667</v>
      </c>
      <c r="S377" s="29">
        <v>39131</v>
      </c>
      <c r="T377" s="23" t="s">
        <v>719</v>
      </c>
      <c r="V377" s="33">
        <v>667</v>
      </c>
      <c r="W377" s="23" t="s">
        <v>179</v>
      </c>
      <c r="X377" s="32" t="s">
        <v>98</v>
      </c>
      <c r="Y377" s="163"/>
    </row>
    <row r="378" spans="2:25" x14ac:dyDescent="0.25">
      <c r="B378" s="112"/>
      <c r="I378" s="109">
        <v>670</v>
      </c>
      <c r="J378" s="109" t="s">
        <v>712</v>
      </c>
      <c r="N378" s="29">
        <v>43199</v>
      </c>
      <c r="Q378" s="23"/>
      <c r="R378" s="24">
        <v>669</v>
      </c>
      <c r="S378" s="29">
        <v>39229</v>
      </c>
      <c r="T378" s="23" t="s">
        <v>719</v>
      </c>
      <c r="V378" s="33">
        <v>669</v>
      </c>
      <c r="W378" s="23" t="s">
        <v>576</v>
      </c>
      <c r="X378" s="32" t="s">
        <v>102</v>
      </c>
      <c r="Y378" s="163"/>
    </row>
    <row r="379" spans="2:25" x14ac:dyDescent="0.25">
      <c r="B379" s="112"/>
      <c r="I379" s="109">
        <v>671</v>
      </c>
      <c r="J379" s="109" t="s">
        <v>712</v>
      </c>
      <c r="N379" s="29">
        <v>43200</v>
      </c>
      <c r="Q379" s="23"/>
      <c r="R379" s="24">
        <v>670</v>
      </c>
      <c r="S379" s="29">
        <v>39229</v>
      </c>
      <c r="T379" s="23" t="s">
        <v>719</v>
      </c>
      <c r="V379" s="33">
        <v>670</v>
      </c>
      <c r="W379" s="23" t="s">
        <v>180</v>
      </c>
      <c r="X379" s="32" t="s">
        <v>90</v>
      </c>
      <c r="Y379" s="163"/>
    </row>
    <row r="380" spans="2:25" x14ac:dyDescent="0.25">
      <c r="B380" s="112"/>
      <c r="I380" s="109">
        <v>672</v>
      </c>
      <c r="J380" s="109" t="s">
        <v>712</v>
      </c>
      <c r="N380" s="29">
        <v>43201</v>
      </c>
      <c r="Q380" s="23"/>
      <c r="R380" s="24">
        <v>671</v>
      </c>
      <c r="S380" s="29">
        <v>39229</v>
      </c>
      <c r="T380" s="23" t="s">
        <v>719</v>
      </c>
      <c r="V380" s="33">
        <v>671</v>
      </c>
      <c r="W380" s="23" t="s">
        <v>181</v>
      </c>
      <c r="X380" s="32" t="s">
        <v>105</v>
      </c>
      <c r="Y380" s="163"/>
    </row>
    <row r="381" spans="2:25" x14ac:dyDescent="0.25">
      <c r="B381" s="112"/>
      <c r="I381" s="109">
        <v>673</v>
      </c>
      <c r="J381" s="109" t="s">
        <v>712</v>
      </c>
      <c r="N381" s="29">
        <v>43202</v>
      </c>
      <c r="Q381" s="23"/>
      <c r="R381" s="24">
        <v>672</v>
      </c>
      <c r="S381" s="29">
        <v>39229</v>
      </c>
      <c r="T381" s="23" t="s">
        <v>720</v>
      </c>
      <c r="V381" s="33">
        <v>672</v>
      </c>
      <c r="W381" s="34" t="s">
        <v>182</v>
      </c>
      <c r="X381" s="32" t="s">
        <v>94</v>
      </c>
      <c r="Y381" s="163"/>
    </row>
    <row r="382" spans="2:25" x14ac:dyDescent="0.25">
      <c r="B382" s="112"/>
      <c r="I382" s="109">
        <v>676</v>
      </c>
      <c r="J382" s="109" t="s">
        <v>712</v>
      </c>
      <c r="N382" s="29">
        <v>43203</v>
      </c>
      <c r="Q382" s="23"/>
      <c r="R382" s="24">
        <v>673</v>
      </c>
      <c r="S382" s="29">
        <v>39229</v>
      </c>
      <c r="T382" s="23" t="s">
        <v>719</v>
      </c>
      <c r="V382" s="33">
        <v>673</v>
      </c>
      <c r="W382" s="23" t="s">
        <v>656</v>
      </c>
      <c r="X382" s="32" t="s">
        <v>89</v>
      </c>
      <c r="Y382" s="163"/>
    </row>
    <row r="383" spans="2:25" x14ac:dyDescent="0.25">
      <c r="B383" s="112"/>
      <c r="I383" s="109">
        <v>677</v>
      </c>
      <c r="J383" s="109" t="s">
        <v>712</v>
      </c>
      <c r="N383" s="29">
        <v>43204</v>
      </c>
      <c r="Q383" s="23"/>
      <c r="R383" s="24">
        <v>676</v>
      </c>
      <c r="S383" s="29">
        <v>39229</v>
      </c>
      <c r="T383" s="23" t="s">
        <v>720</v>
      </c>
      <c r="V383" s="33">
        <v>676</v>
      </c>
      <c r="W383" s="23" t="s">
        <v>37</v>
      </c>
      <c r="X383" s="32" t="s">
        <v>90</v>
      </c>
      <c r="Y383" s="163"/>
    </row>
    <row r="384" spans="2:25" x14ac:dyDescent="0.25">
      <c r="B384" s="112"/>
      <c r="I384" s="109">
        <v>678</v>
      </c>
      <c r="J384" s="109" t="s">
        <v>712</v>
      </c>
      <c r="N384" s="29">
        <v>43205</v>
      </c>
      <c r="Q384" s="23"/>
      <c r="R384" s="24">
        <v>677</v>
      </c>
      <c r="S384" s="29">
        <v>39229</v>
      </c>
      <c r="T384" s="23" t="s">
        <v>719</v>
      </c>
      <c r="V384" s="33">
        <v>677</v>
      </c>
      <c r="W384" s="23" t="s">
        <v>38</v>
      </c>
      <c r="X384" s="32" t="s">
        <v>94</v>
      </c>
      <c r="Y384" s="163"/>
    </row>
    <row r="385" spans="2:25" x14ac:dyDescent="0.25">
      <c r="B385" s="112"/>
      <c r="I385" s="109">
        <v>680</v>
      </c>
      <c r="J385" s="109" t="s">
        <v>712</v>
      </c>
      <c r="N385" s="29">
        <v>43206</v>
      </c>
      <c r="Q385" s="23"/>
      <c r="R385" s="24">
        <v>678</v>
      </c>
      <c r="S385" s="29">
        <v>39229</v>
      </c>
      <c r="T385" s="23" t="s">
        <v>720</v>
      </c>
      <c r="V385" s="33">
        <v>678</v>
      </c>
      <c r="W385" s="23" t="s">
        <v>39</v>
      </c>
      <c r="X385" s="32" t="s">
        <v>90</v>
      </c>
      <c r="Y385" s="163"/>
    </row>
    <row r="386" spans="2:25" x14ac:dyDescent="0.25">
      <c r="B386" s="112"/>
      <c r="I386" s="109">
        <v>681</v>
      </c>
      <c r="J386" s="109" t="s">
        <v>712</v>
      </c>
      <c r="N386" s="29">
        <v>43207</v>
      </c>
      <c r="Q386" s="23"/>
      <c r="R386" s="24">
        <v>680</v>
      </c>
      <c r="S386" s="29">
        <v>39229</v>
      </c>
      <c r="T386" s="23" t="s">
        <v>720</v>
      </c>
      <c r="V386" s="33">
        <v>680</v>
      </c>
      <c r="W386" s="23" t="s">
        <v>40</v>
      </c>
      <c r="X386" s="32" t="s">
        <v>96</v>
      </c>
      <c r="Y386" s="163"/>
    </row>
    <row r="387" spans="2:25" x14ac:dyDescent="0.25">
      <c r="B387" s="112"/>
      <c r="I387" s="109">
        <v>684</v>
      </c>
      <c r="J387" s="109" t="s">
        <v>712</v>
      </c>
      <c r="N387" s="29">
        <v>43208</v>
      </c>
      <c r="Q387" s="23"/>
      <c r="R387" s="24">
        <v>681</v>
      </c>
      <c r="S387" s="29">
        <v>39254</v>
      </c>
      <c r="T387" s="23" t="s">
        <v>719</v>
      </c>
      <c r="V387" s="33">
        <v>681</v>
      </c>
      <c r="W387" s="23" t="s">
        <v>26</v>
      </c>
      <c r="X387" s="32" t="s">
        <v>91</v>
      </c>
      <c r="Y387" s="163"/>
    </row>
    <row r="388" spans="2:25" x14ac:dyDescent="0.25">
      <c r="B388" s="112"/>
      <c r="I388" s="109">
        <v>685</v>
      </c>
      <c r="J388" s="109" t="s">
        <v>712</v>
      </c>
      <c r="N388" s="29">
        <v>43209</v>
      </c>
      <c r="Q388" s="23"/>
      <c r="R388" s="24">
        <v>684</v>
      </c>
      <c r="S388" s="29">
        <v>39254</v>
      </c>
      <c r="T388" s="23" t="s">
        <v>720</v>
      </c>
      <c r="V388" s="33">
        <v>684</v>
      </c>
      <c r="W388" s="23" t="s">
        <v>514</v>
      </c>
      <c r="X388" s="32" t="s">
        <v>103</v>
      </c>
      <c r="Y388" s="163"/>
    </row>
    <row r="389" spans="2:25" x14ac:dyDescent="0.25">
      <c r="B389" s="112"/>
      <c r="I389" s="109">
        <v>688</v>
      </c>
      <c r="J389" s="109" t="s">
        <v>712</v>
      </c>
      <c r="N389" s="29">
        <v>43210</v>
      </c>
      <c r="Q389" s="23"/>
      <c r="R389" s="24">
        <v>685</v>
      </c>
      <c r="S389" s="29">
        <v>39254</v>
      </c>
      <c r="T389" s="23" t="s">
        <v>719</v>
      </c>
      <c r="V389" s="33">
        <v>685</v>
      </c>
      <c r="W389" s="23" t="s">
        <v>27</v>
      </c>
      <c r="X389" s="32" t="s">
        <v>94</v>
      </c>
      <c r="Y389" s="163"/>
    </row>
    <row r="390" spans="2:25" x14ac:dyDescent="0.25">
      <c r="B390" s="112"/>
      <c r="I390" s="109">
        <v>692</v>
      </c>
      <c r="J390" s="109" t="s">
        <v>712</v>
      </c>
      <c r="N390" s="29">
        <v>43211</v>
      </c>
      <c r="Q390" s="23"/>
      <c r="R390" s="24">
        <v>688</v>
      </c>
      <c r="S390" s="29">
        <v>39306</v>
      </c>
      <c r="T390" s="23" t="s">
        <v>719</v>
      </c>
      <c r="V390" s="33">
        <v>688</v>
      </c>
      <c r="W390" s="23" t="s">
        <v>28</v>
      </c>
      <c r="X390" s="32" t="s">
        <v>94</v>
      </c>
      <c r="Y390" s="163"/>
    </row>
    <row r="391" spans="2:25" x14ac:dyDescent="0.25">
      <c r="B391" s="112"/>
      <c r="I391" s="109">
        <v>693</v>
      </c>
      <c r="J391" s="109" t="s">
        <v>712</v>
      </c>
      <c r="N391" s="29">
        <v>43212</v>
      </c>
      <c r="Q391" s="23"/>
      <c r="R391" s="24">
        <v>692</v>
      </c>
      <c r="S391" s="29">
        <v>39364</v>
      </c>
      <c r="T391" s="23" t="s">
        <v>719</v>
      </c>
      <c r="V391" s="33">
        <v>692</v>
      </c>
      <c r="W391" s="23" t="s">
        <v>29</v>
      </c>
      <c r="X391" s="32" t="s">
        <v>90</v>
      </c>
      <c r="Y391" s="163"/>
    </row>
    <row r="392" spans="2:25" x14ac:dyDescent="0.25">
      <c r="B392" s="112"/>
      <c r="I392" s="109">
        <v>694</v>
      </c>
      <c r="J392" s="109" t="s">
        <v>712</v>
      </c>
      <c r="N392" s="29">
        <v>43213</v>
      </c>
      <c r="Q392" s="23"/>
      <c r="R392" s="24">
        <v>693</v>
      </c>
      <c r="S392" s="29">
        <v>39364</v>
      </c>
      <c r="T392" s="23" t="s">
        <v>719</v>
      </c>
      <c r="V392" s="33">
        <v>693</v>
      </c>
      <c r="W392" s="23" t="s">
        <v>30</v>
      </c>
      <c r="X392" s="32" t="s">
        <v>97</v>
      </c>
      <c r="Y392" s="163"/>
    </row>
    <row r="393" spans="2:25" x14ac:dyDescent="0.25">
      <c r="B393" s="112"/>
      <c r="I393" s="109">
        <v>695</v>
      </c>
      <c r="J393" s="109" t="s">
        <v>712</v>
      </c>
      <c r="N393" s="29">
        <v>43214</v>
      </c>
      <c r="Q393" s="23"/>
      <c r="R393" s="24">
        <v>694</v>
      </c>
      <c r="S393" s="29">
        <v>39404</v>
      </c>
      <c r="T393" s="23" t="s">
        <v>719</v>
      </c>
      <c r="V393" s="33">
        <v>694</v>
      </c>
      <c r="W393" s="23" t="s">
        <v>31</v>
      </c>
      <c r="X393" s="32" t="s">
        <v>105</v>
      </c>
      <c r="Y393" s="163"/>
    </row>
    <row r="394" spans="2:25" x14ac:dyDescent="0.25">
      <c r="B394" s="112"/>
      <c r="I394" s="109">
        <v>697</v>
      </c>
      <c r="J394" s="109" t="s">
        <v>712</v>
      </c>
      <c r="N394" s="29">
        <v>43215</v>
      </c>
      <c r="Q394" s="23"/>
      <c r="R394" s="24">
        <v>695</v>
      </c>
      <c r="S394" s="29">
        <v>39404</v>
      </c>
      <c r="T394" s="23" t="s">
        <v>720</v>
      </c>
      <c r="V394" s="33">
        <v>695</v>
      </c>
      <c r="W394" s="23" t="s">
        <v>32</v>
      </c>
      <c r="X394" s="32" t="s">
        <v>100</v>
      </c>
      <c r="Y394" s="163"/>
    </row>
    <row r="395" spans="2:25" x14ac:dyDescent="0.25">
      <c r="B395" s="112"/>
      <c r="I395" s="109">
        <v>699</v>
      </c>
      <c r="J395" s="109" t="s">
        <v>712</v>
      </c>
      <c r="N395" s="29">
        <v>43216</v>
      </c>
      <c r="Q395" s="23"/>
      <c r="R395" s="24">
        <v>697</v>
      </c>
      <c r="S395" s="29">
        <v>39499</v>
      </c>
      <c r="T395" s="23" t="s">
        <v>720</v>
      </c>
      <c r="V395" s="33">
        <v>697</v>
      </c>
      <c r="W395" s="23" t="s">
        <v>33</v>
      </c>
      <c r="X395" s="32" t="s">
        <v>105</v>
      </c>
      <c r="Y395" s="163"/>
    </row>
    <row r="396" spans="2:25" x14ac:dyDescent="0.25">
      <c r="B396" s="112"/>
      <c r="I396" s="109">
        <v>700</v>
      </c>
      <c r="J396" s="109" t="s">
        <v>712</v>
      </c>
      <c r="N396" s="29">
        <v>43217</v>
      </c>
      <c r="Q396" s="23"/>
      <c r="R396" s="24">
        <v>699</v>
      </c>
      <c r="S396" s="29">
        <v>39499</v>
      </c>
      <c r="T396" s="23" t="s">
        <v>719</v>
      </c>
      <c r="V396" s="33">
        <v>699</v>
      </c>
      <c r="W396" s="23" t="s">
        <v>34</v>
      </c>
      <c r="X396" s="32" t="s">
        <v>99</v>
      </c>
      <c r="Y396" s="163"/>
    </row>
    <row r="397" spans="2:25" x14ac:dyDescent="0.25">
      <c r="B397" s="112"/>
      <c r="I397" s="109">
        <v>701</v>
      </c>
      <c r="J397" s="109" t="s">
        <v>712</v>
      </c>
      <c r="N397" s="29">
        <v>43218</v>
      </c>
      <c r="Q397" s="23"/>
      <c r="R397" s="24">
        <v>700</v>
      </c>
      <c r="S397" s="29">
        <v>39499</v>
      </c>
      <c r="T397" s="23" t="s">
        <v>719</v>
      </c>
      <c r="V397" s="33">
        <v>700</v>
      </c>
      <c r="W397" s="23" t="s">
        <v>35</v>
      </c>
      <c r="X397" s="32" t="s">
        <v>107</v>
      </c>
      <c r="Y397" s="163"/>
    </row>
    <row r="398" spans="2:25" x14ac:dyDescent="0.25">
      <c r="B398" s="112"/>
      <c r="I398" s="109">
        <v>703</v>
      </c>
      <c r="J398" s="109" t="s">
        <v>712</v>
      </c>
      <c r="N398" s="29">
        <v>43219</v>
      </c>
      <c r="Q398" s="23"/>
      <c r="R398" s="24">
        <v>701</v>
      </c>
      <c r="S398" s="29">
        <v>39499</v>
      </c>
      <c r="T398" s="23" t="s">
        <v>719</v>
      </c>
      <c r="V398" s="33">
        <v>701</v>
      </c>
      <c r="W398" s="23" t="s">
        <v>36</v>
      </c>
      <c r="X398" s="32" t="s">
        <v>90</v>
      </c>
      <c r="Y398" s="163"/>
    </row>
    <row r="399" spans="2:25" x14ac:dyDescent="0.25">
      <c r="B399" s="112"/>
      <c r="I399" s="109">
        <v>705</v>
      </c>
      <c r="J399" s="109" t="s">
        <v>712</v>
      </c>
      <c r="N399" s="29">
        <v>43220</v>
      </c>
      <c r="Q399" s="23"/>
      <c r="R399" s="24">
        <v>703</v>
      </c>
      <c r="S399" s="29">
        <v>39499</v>
      </c>
      <c r="T399" s="23" t="s">
        <v>720</v>
      </c>
      <c r="V399" s="33">
        <v>703</v>
      </c>
      <c r="W399" s="23" t="s">
        <v>485</v>
      </c>
      <c r="X399" s="32" t="s">
        <v>107</v>
      </c>
      <c r="Y399" s="163"/>
    </row>
    <row r="400" spans="2:25" x14ac:dyDescent="0.25">
      <c r="B400" s="112"/>
      <c r="I400" s="109">
        <v>707</v>
      </c>
      <c r="J400" s="109" t="s">
        <v>712</v>
      </c>
      <c r="N400" s="29">
        <v>43221</v>
      </c>
      <c r="Q400" s="23"/>
      <c r="R400" s="24">
        <v>705</v>
      </c>
      <c r="S400" s="29">
        <v>39499</v>
      </c>
      <c r="T400" s="23" t="s">
        <v>719</v>
      </c>
      <c r="V400" s="33">
        <v>705</v>
      </c>
      <c r="W400" s="23" t="s">
        <v>486</v>
      </c>
      <c r="X400" s="32" t="s">
        <v>89</v>
      </c>
      <c r="Y400" s="163"/>
    </row>
    <row r="401" spans="2:25" x14ac:dyDescent="0.25">
      <c r="B401" s="112"/>
      <c r="I401" s="109">
        <v>708</v>
      </c>
      <c r="J401" s="109" t="s">
        <v>712</v>
      </c>
      <c r="N401" s="29">
        <v>43222</v>
      </c>
      <c r="Q401" s="23"/>
      <c r="R401" s="24">
        <v>704</v>
      </c>
      <c r="S401" s="111">
        <v>39499</v>
      </c>
      <c r="T401" s="23" t="s">
        <v>720</v>
      </c>
      <c r="V401" s="33">
        <v>704</v>
      </c>
      <c r="W401" s="23" t="s">
        <v>734</v>
      </c>
      <c r="X401" s="32" t="s">
        <v>103</v>
      </c>
      <c r="Y401" s="163"/>
    </row>
    <row r="402" spans="2:25" x14ac:dyDescent="0.25">
      <c r="B402" s="112"/>
      <c r="I402" s="109">
        <v>709</v>
      </c>
      <c r="J402" s="109" t="s">
        <v>712</v>
      </c>
      <c r="N402" s="29">
        <v>43223</v>
      </c>
      <c r="Q402" s="23"/>
      <c r="R402" s="24">
        <v>707</v>
      </c>
      <c r="S402" s="29">
        <v>39587</v>
      </c>
      <c r="T402" s="23" t="s">
        <v>719</v>
      </c>
      <c r="V402" s="33">
        <v>707</v>
      </c>
      <c r="W402" s="23" t="s">
        <v>487</v>
      </c>
      <c r="X402" s="32" t="s">
        <v>102</v>
      </c>
      <c r="Y402" s="163"/>
    </row>
    <row r="403" spans="2:25" x14ac:dyDescent="0.25">
      <c r="B403" s="112"/>
      <c r="I403" s="109">
        <v>710</v>
      </c>
      <c r="J403" s="109" t="s">
        <v>712</v>
      </c>
      <c r="N403" s="29">
        <v>43224</v>
      </c>
      <c r="Q403" s="23"/>
      <c r="R403" s="24">
        <v>708</v>
      </c>
      <c r="S403" s="29">
        <v>39587</v>
      </c>
      <c r="T403" s="23" t="s">
        <v>719</v>
      </c>
      <c r="V403" s="33">
        <v>708</v>
      </c>
      <c r="W403" s="23" t="s">
        <v>488</v>
      </c>
      <c r="X403" s="32" t="s">
        <v>107</v>
      </c>
      <c r="Y403" s="163"/>
    </row>
    <row r="404" spans="2:25" x14ac:dyDescent="0.25">
      <c r="B404" s="112"/>
      <c r="I404" s="109">
        <v>711</v>
      </c>
      <c r="J404" s="109" t="s">
        <v>712</v>
      </c>
      <c r="N404" s="29">
        <v>43225</v>
      </c>
      <c r="Q404" s="23"/>
      <c r="R404" s="24">
        <v>709</v>
      </c>
      <c r="S404" s="29">
        <v>39587</v>
      </c>
      <c r="T404" s="23" t="s">
        <v>720</v>
      </c>
      <c r="V404" s="33">
        <v>709</v>
      </c>
      <c r="W404" s="23" t="s">
        <v>489</v>
      </c>
      <c r="X404" s="32" t="s">
        <v>100</v>
      </c>
      <c r="Y404" s="163"/>
    </row>
    <row r="405" spans="2:25" x14ac:dyDescent="0.25">
      <c r="B405" s="112"/>
      <c r="I405" s="109">
        <v>712</v>
      </c>
      <c r="J405" s="109" t="s">
        <v>712</v>
      </c>
      <c r="N405" s="29">
        <v>43226</v>
      </c>
      <c r="Q405" s="23"/>
      <c r="R405" s="24">
        <v>710</v>
      </c>
      <c r="S405" s="29">
        <v>39587</v>
      </c>
      <c r="T405" s="23" t="s">
        <v>719</v>
      </c>
      <c r="V405" s="33">
        <v>710</v>
      </c>
      <c r="W405" s="23" t="s">
        <v>490</v>
      </c>
      <c r="X405" s="32" t="s">
        <v>90</v>
      </c>
      <c r="Y405" s="163"/>
    </row>
    <row r="406" spans="2:25" x14ac:dyDescent="0.25">
      <c r="B406" s="112"/>
      <c r="I406" s="109">
        <v>713</v>
      </c>
      <c r="J406" s="109" t="s">
        <v>712</v>
      </c>
      <c r="N406" s="29">
        <v>43227</v>
      </c>
      <c r="Q406" s="23"/>
      <c r="R406" s="24">
        <v>711</v>
      </c>
      <c r="S406" s="29">
        <v>39587</v>
      </c>
      <c r="T406" s="23" t="s">
        <v>719</v>
      </c>
      <c r="V406" s="33">
        <v>711</v>
      </c>
      <c r="W406" s="23" t="s">
        <v>491</v>
      </c>
      <c r="X406" s="32" t="s">
        <v>100</v>
      </c>
      <c r="Y406" s="163"/>
    </row>
    <row r="407" spans="2:25" x14ac:dyDescent="0.25">
      <c r="B407" s="112"/>
      <c r="I407" s="109">
        <v>714</v>
      </c>
      <c r="J407" s="109" t="s">
        <v>712</v>
      </c>
      <c r="N407" s="29">
        <v>43228</v>
      </c>
      <c r="Q407" s="23"/>
      <c r="R407" s="24">
        <v>712</v>
      </c>
      <c r="S407" s="29">
        <v>39587</v>
      </c>
      <c r="T407" s="23" t="s">
        <v>719</v>
      </c>
      <c r="V407" s="33">
        <v>712</v>
      </c>
      <c r="W407" s="23" t="s">
        <v>492</v>
      </c>
      <c r="X407" s="32" t="s">
        <v>99</v>
      </c>
      <c r="Y407" s="163"/>
    </row>
    <row r="408" spans="2:25" x14ac:dyDescent="0.25">
      <c r="B408" s="112"/>
      <c r="I408" s="109">
        <v>715</v>
      </c>
      <c r="J408" s="109" t="s">
        <v>712</v>
      </c>
      <c r="N408" s="29">
        <v>43229</v>
      </c>
      <c r="Q408" s="23"/>
      <c r="R408" s="24">
        <v>713</v>
      </c>
      <c r="S408" s="29">
        <v>39604</v>
      </c>
      <c r="T408" s="23" t="s">
        <v>720</v>
      </c>
      <c r="V408" s="33">
        <v>713</v>
      </c>
      <c r="W408" s="23" t="s">
        <v>493</v>
      </c>
      <c r="X408" s="32" t="s">
        <v>103</v>
      </c>
      <c r="Y408" s="163"/>
    </row>
    <row r="409" spans="2:25" x14ac:dyDescent="0.25">
      <c r="B409" s="112"/>
      <c r="I409" s="109">
        <v>717</v>
      </c>
      <c r="J409" s="109" t="s">
        <v>712</v>
      </c>
      <c r="N409" s="29">
        <v>43230</v>
      </c>
      <c r="Q409" s="23"/>
      <c r="R409" s="24">
        <v>714</v>
      </c>
      <c r="S409" s="29">
        <v>39604</v>
      </c>
      <c r="T409" s="23" t="s">
        <v>720</v>
      </c>
      <c r="V409" s="33">
        <v>714</v>
      </c>
      <c r="W409" s="23" t="s">
        <v>494</v>
      </c>
      <c r="X409" s="32" t="s">
        <v>96</v>
      </c>
      <c r="Y409" s="163"/>
    </row>
    <row r="410" spans="2:25" x14ac:dyDescent="0.25">
      <c r="B410" s="112"/>
      <c r="I410" s="109">
        <v>718</v>
      </c>
      <c r="J410" s="109" t="s">
        <v>712</v>
      </c>
      <c r="N410" s="29">
        <v>43231</v>
      </c>
      <c r="Q410" s="23"/>
      <c r="R410" s="24">
        <v>715</v>
      </c>
      <c r="S410" s="29">
        <v>39604</v>
      </c>
      <c r="T410" s="23" t="s">
        <v>719</v>
      </c>
      <c r="V410" s="33">
        <v>715</v>
      </c>
      <c r="W410" s="23" t="s">
        <v>495</v>
      </c>
      <c r="X410" s="32" t="s">
        <v>90</v>
      </c>
      <c r="Y410" s="163"/>
    </row>
    <row r="411" spans="2:25" x14ac:dyDescent="0.25">
      <c r="B411" s="112"/>
      <c r="I411" s="109">
        <v>719</v>
      </c>
      <c r="J411" s="109" t="s">
        <v>712</v>
      </c>
      <c r="N411" s="29">
        <v>43232</v>
      </c>
      <c r="Q411" s="23"/>
      <c r="R411" s="24">
        <v>717</v>
      </c>
      <c r="S411" s="29">
        <v>39604</v>
      </c>
      <c r="T411" s="23" t="s">
        <v>719</v>
      </c>
      <c r="V411" s="33">
        <v>717</v>
      </c>
      <c r="W411" s="23" t="s">
        <v>434</v>
      </c>
      <c r="X411" s="32" t="s">
        <v>103</v>
      </c>
      <c r="Y411" s="163"/>
    </row>
    <row r="412" spans="2:25" x14ac:dyDescent="0.25">
      <c r="B412" s="112"/>
      <c r="I412" s="109">
        <v>721</v>
      </c>
      <c r="J412" s="109" t="s">
        <v>712</v>
      </c>
      <c r="N412" s="29">
        <v>43233</v>
      </c>
      <c r="Q412" s="23"/>
      <c r="R412" s="24">
        <v>718</v>
      </c>
      <c r="S412" s="29">
        <v>39670</v>
      </c>
      <c r="T412" s="23" t="s">
        <v>720</v>
      </c>
      <c r="V412" s="33">
        <v>718</v>
      </c>
      <c r="W412" s="23" t="s">
        <v>435</v>
      </c>
      <c r="X412" s="32" t="s">
        <v>90</v>
      </c>
      <c r="Y412" s="163"/>
    </row>
    <row r="413" spans="2:25" x14ac:dyDescent="0.25">
      <c r="B413" s="112"/>
      <c r="I413" s="109">
        <v>722</v>
      </c>
      <c r="J413" s="109" t="s">
        <v>712</v>
      </c>
      <c r="N413" s="29">
        <v>43234</v>
      </c>
      <c r="Q413" s="23"/>
      <c r="R413" s="24">
        <v>719</v>
      </c>
      <c r="S413" s="29">
        <v>39670</v>
      </c>
      <c r="T413" s="23" t="s">
        <v>719</v>
      </c>
      <c r="V413" s="33">
        <v>719</v>
      </c>
      <c r="W413" s="23" t="s">
        <v>436</v>
      </c>
      <c r="X413" s="32" t="s">
        <v>90</v>
      </c>
      <c r="Y413" s="163"/>
    </row>
    <row r="414" spans="2:25" x14ac:dyDescent="0.25">
      <c r="B414" s="112"/>
      <c r="I414" s="109">
        <v>723</v>
      </c>
      <c r="J414" s="109" t="s">
        <v>712</v>
      </c>
      <c r="N414" s="29">
        <v>43235</v>
      </c>
      <c r="Q414" s="23"/>
      <c r="R414" s="24">
        <v>721</v>
      </c>
      <c r="S414" s="29">
        <v>39688</v>
      </c>
      <c r="T414" s="23" t="s">
        <v>719</v>
      </c>
      <c r="V414" s="33">
        <v>721</v>
      </c>
      <c r="W414" s="23" t="s">
        <v>437</v>
      </c>
      <c r="X414" s="32" t="s">
        <v>99</v>
      </c>
      <c r="Y414" s="163"/>
    </row>
    <row r="415" spans="2:25" x14ac:dyDescent="0.25">
      <c r="B415" s="112"/>
      <c r="I415" s="109">
        <v>724</v>
      </c>
      <c r="J415" s="109" t="s">
        <v>712</v>
      </c>
      <c r="N415" s="29">
        <v>43236</v>
      </c>
      <c r="Q415" s="23"/>
      <c r="R415" s="24">
        <v>722</v>
      </c>
      <c r="S415" s="29">
        <v>39688</v>
      </c>
      <c r="T415" s="23" t="s">
        <v>719</v>
      </c>
      <c r="V415" s="33">
        <v>722</v>
      </c>
      <c r="W415" s="23" t="s">
        <v>515</v>
      </c>
      <c r="X415" s="32" t="s">
        <v>89</v>
      </c>
      <c r="Y415" s="163"/>
    </row>
    <row r="416" spans="2:25" x14ac:dyDescent="0.25">
      <c r="B416" s="112"/>
      <c r="I416" s="109">
        <v>725</v>
      </c>
      <c r="J416" s="109" t="s">
        <v>712</v>
      </c>
      <c r="N416" s="29">
        <v>43237</v>
      </c>
      <c r="Q416" s="23"/>
      <c r="R416" s="24">
        <v>723</v>
      </c>
      <c r="S416" s="29">
        <v>39775</v>
      </c>
      <c r="T416" s="23" t="s">
        <v>719</v>
      </c>
      <c r="V416" s="33">
        <v>723</v>
      </c>
      <c r="W416" s="23" t="s">
        <v>438</v>
      </c>
      <c r="X416" s="32" t="s">
        <v>102</v>
      </c>
      <c r="Y416" s="163"/>
    </row>
    <row r="417" spans="2:25" x14ac:dyDescent="0.25">
      <c r="B417" s="112"/>
      <c r="I417" s="109">
        <v>726</v>
      </c>
      <c r="J417" s="109" t="s">
        <v>712</v>
      </c>
      <c r="N417" s="29">
        <v>43238</v>
      </c>
      <c r="Q417" s="23"/>
      <c r="R417" s="24">
        <v>724</v>
      </c>
      <c r="S417" s="29">
        <v>39775</v>
      </c>
      <c r="T417" s="23" t="s">
        <v>719</v>
      </c>
      <c r="V417" s="33">
        <v>724</v>
      </c>
      <c r="W417" s="23" t="s">
        <v>344</v>
      </c>
      <c r="X417" s="32" t="s">
        <v>97</v>
      </c>
      <c r="Y417" s="163"/>
    </row>
    <row r="418" spans="2:25" x14ac:dyDescent="0.25">
      <c r="B418" s="112"/>
      <c r="I418" s="109">
        <v>727</v>
      </c>
      <c r="J418" s="109" t="s">
        <v>712</v>
      </c>
      <c r="N418" s="29">
        <v>43239</v>
      </c>
      <c r="Q418" s="23"/>
      <c r="R418" s="24">
        <v>725</v>
      </c>
      <c r="S418" s="29">
        <v>39775</v>
      </c>
      <c r="T418" s="23" t="s">
        <v>719</v>
      </c>
      <c r="V418" s="33">
        <v>725</v>
      </c>
      <c r="W418" s="23" t="s">
        <v>345</v>
      </c>
      <c r="X418" s="32" t="s">
        <v>90</v>
      </c>
      <c r="Y418" s="163"/>
    </row>
    <row r="419" spans="2:25" x14ac:dyDescent="0.25">
      <c r="B419" s="112"/>
      <c r="I419" s="109">
        <v>728</v>
      </c>
      <c r="J419" s="109" t="s">
        <v>712</v>
      </c>
      <c r="N419" s="29">
        <v>43240</v>
      </c>
      <c r="Q419" s="23"/>
      <c r="R419" s="24">
        <v>726</v>
      </c>
      <c r="S419" s="29">
        <v>39775</v>
      </c>
      <c r="T419" s="23" t="s">
        <v>720</v>
      </c>
      <c r="V419" s="33">
        <v>726</v>
      </c>
      <c r="W419" s="23" t="s">
        <v>346</v>
      </c>
      <c r="X419" s="32" t="s">
        <v>102</v>
      </c>
      <c r="Y419" s="163"/>
    </row>
    <row r="420" spans="2:25" x14ac:dyDescent="0.25">
      <c r="B420" s="112"/>
      <c r="I420" s="109">
        <v>731</v>
      </c>
      <c r="J420" s="109" t="s">
        <v>712</v>
      </c>
      <c r="N420" s="29">
        <v>43241</v>
      </c>
      <c r="Q420" s="23"/>
      <c r="R420" s="24">
        <v>727</v>
      </c>
      <c r="S420" s="29">
        <v>39775</v>
      </c>
      <c r="T420" s="23" t="s">
        <v>720</v>
      </c>
      <c r="V420" s="33">
        <v>727</v>
      </c>
      <c r="W420" s="23" t="s">
        <v>347</v>
      </c>
      <c r="X420" s="32" t="s">
        <v>89</v>
      </c>
      <c r="Y420" s="163"/>
    </row>
    <row r="421" spans="2:25" x14ac:dyDescent="0.25">
      <c r="B421" s="112"/>
      <c r="I421" s="109">
        <v>732</v>
      </c>
      <c r="J421" s="109" t="s">
        <v>712</v>
      </c>
      <c r="N421" s="29">
        <v>43242</v>
      </c>
      <c r="Q421" s="23"/>
      <c r="R421" s="24">
        <v>728</v>
      </c>
      <c r="S421" s="29">
        <v>39775</v>
      </c>
      <c r="T421" s="23" t="s">
        <v>720</v>
      </c>
      <c r="V421" s="33">
        <v>728</v>
      </c>
      <c r="W421" s="23" t="s">
        <v>348</v>
      </c>
      <c r="X421" s="32" t="s">
        <v>107</v>
      </c>
      <c r="Y421" s="163"/>
    </row>
    <row r="422" spans="2:25" x14ac:dyDescent="0.25">
      <c r="B422" s="112"/>
      <c r="I422" s="109">
        <v>735</v>
      </c>
      <c r="J422" s="109" t="s">
        <v>712</v>
      </c>
      <c r="N422" s="29">
        <v>43243</v>
      </c>
      <c r="Q422" s="23"/>
      <c r="R422" s="24">
        <v>731</v>
      </c>
      <c r="S422" s="29">
        <v>39775</v>
      </c>
      <c r="T422" s="23" t="s">
        <v>720</v>
      </c>
      <c r="V422" s="33">
        <v>731</v>
      </c>
      <c r="W422" s="23" t="s">
        <v>41</v>
      </c>
      <c r="X422" s="32" t="s">
        <v>90</v>
      </c>
      <c r="Y422" s="163"/>
    </row>
    <row r="423" spans="2:25" x14ac:dyDescent="0.25">
      <c r="B423" s="112"/>
      <c r="I423" s="109">
        <v>738</v>
      </c>
      <c r="J423" s="109" t="s">
        <v>712</v>
      </c>
      <c r="N423" s="29">
        <v>43244</v>
      </c>
      <c r="Q423" s="23"/>
      <c r="R423" s="24">
        <v>732</v>
      </c>
      <c r="S423" s="29">
        <v>39775</v>
      </c>
      <c r="T423" s="23" t="s">
        <v>719</v>
      </c>
      <c r="V423" s="33">
        <v>732</v>
      </c>
      <c r="W423" s="23" t="s">
        <v>42</v>
      </c>
      <c r="X423" s="32" t="s">
        <v>99</v>
      </c>
      <c r="Y423" s="163"/>
    </row>
    <row r="424" spans="2:25" x14ac:dyDescent="0.25">
      <c r="B424" s="112"/>
      <c r="I424" s="109">
        <v>739</v>
      </c>
      <c r="J424" s="109" t="s">
        <v>712</v>
      </c>
      <c r="N424" s="29">
        <v>43245</v>
      </c>
      <c r="Q424" s="23"/>
      <c r="R424" s="24">
        <v>735</v>
      </c>
      <c r="S424" s="29">
        <v>39863</v>
      </c>
      <c r="T424" s="23" t="s">
        <v>719</v>
      </c>
      <c r="V424" s="33">
        <v>735</v>
      </c>
      <c r="W424" s="23" t="s">
        <v>43</v>
      </c>
      <c r="X424" s="32" t="s">
        <v>102</v>
      </c>
      <c r="Y424" s="163"/>
    </row>
    <row r="425" spans="2:25" x14ac:dyDescent="0.25">
      <c r="B425" s="112"/>
      <c r="I425" s="109">
        <v>741</v>
      </c>
      <c r="J425" s="109" t="s">
        <v>712</v>
      </c>
      <c r="N425" s="29">
        <v>43246</v>
      </c>
      <c r="Q425" s="23"/>
      <c r="R425" s="24">
        <v>738</v>
      </c>
      <c r="S425" s="29">
        <v>39863</v>
      </c>
      <c r="T425" s="23" t="s">
        <v>719</v>
      </c>
      <c r="V425" s="33">
        <v>738</v>
      </c>
      <c r="W425" s="23" t="s">
        <v>44</v>
      </c>
      <c r="X425" s="32" t="s">
        <v>90</v>
      </c>
      <c r="Y425" s="163"/>
    </row>
    <row r="426" spans="2:25" x14ac:dyDescent="0.25">
      <c r="B426" s="112"/>
      <c r="I426" s="109">
        <v>743</v>
      </c>
      <c r="J426" s="109" t="s">
        <v>712</v>
      </c>
      <c r="N426" s="29">
        <v>43247</v>
      </c>
      <c r="Q426" s="23"/>
      <c r="R426" s="24">
        <v>739</v>
      </c>
      <c r="S426" s="29">
        <v>39863</v>
      </c>
      <c r="T426" s="23" t="s">
        <v>720</v>
      </c>
      <c r="V426" s="33">
        <v>739</v>
      </c>
      <c r="W426" s="23" t="s">
        <v>45</v>
      </c>
      <c r="X426" s="32" t="s">
        <v>89</v>
      </c>
      <c r="Y426" s="163"/>
    </row>
    <row r="427" spans="2:25" x14ac:dyDescent="0.25">
      <c r="B427" s="112"/>
      <c r="I427" s="109">
        <v>745</v>
      </c>
      <c r="J427" s="109" t="s">
        <v>712</v>
      </c>
      <c r="N427" s="29">
        <v>43248</v>
      </c>
      <c r="Q427" s="23"/>
      <c r="R427" s="24">
        <v>741</v>
      </c>
      <c r="S427" s="29">
        <v>39957</v>
      </c>
      <c r="T427" s="23" t="s">
        <v>720</v>
      </c>
      <c r="V427" s="33">
        <v>741</v>
      </c>
      <c r="W427" s="23" t="s">
        <v>46</v>
      </c>
      <c r="X427" s="32" t="s">
        <v>99</v>
      </c>
      <c r="Y427" s="163"/>
    </row>
    <row r="428" spans="2:25" x14ac:dyDescent="0.25">
      <c r="B428" s="112"/>
      <c r="I428" s="109">
        <v>748</v>
      </c>
      <c r="J428" s="109" t="s">
        <v>712</v>
      </c>
      <c r="N428" s="29">
        <v>43249</v>
      </c>
      <c r="Q428" s="23"/>
      <c r="R428" s="24">
        <v>743</v>
      </c>
      <c r="S428" s="29">
        <v>39957</v>
      </c>
      <c r="T428" s="23" t="s">
        <v>719</v>
      </c>
      <c r="V428" s="33">
        <v>743</v>
      </c>
      <c r="W428" s="23" t="s">
        <v>47</v>
      </c>
      <c r="X428" s="32" t="s">
        <v>89</v>
      </c>
      <c r="Y428" s="163"/>
    </row>
    <row r="429" spans="2:25" x14ac:dyDescent="0.25">
      <c r="B429" s="112"/>
      <c r="I429" s="109">
        <v>749</v>
      </c>
      <c r="J429" s="109" t="s">
        <v>712</v>
      </c>
      <c r="N429" s="29">
        <v>43250</v>
      </c>
      <c r="Q429" s="23"/>
      <c r="R429" s="24">
        <v>744</v>
      </c>
      <c r="S429" s="111">
        <v>39957</v>
      </c>
      <c r="T429" s="23" t="s">
        <v>720</v>
      </c>
      <c r="V429" s="33">
        <v>744</v>
      </c>
      <c r="W429" s="23" t="s">
        <v>877</v>
      </c>
      <c r="X429" s="32" t="s">
        <v>90</v>
      </c>
      <c r="Y429" s="163"/>
    </row>
    <row r="430" spans="2:25" x14ac:dyDescent="0.25">
      <c r="B430" s="112"/>
      <c r="I430" s="109">
        <v>750</v>
      </c>
      <c r="J430" s="109" t="s">
        <v>712</v>
      </c>
      <c r="N430" s="29">
        <v>43251</v>
      </c>
      <c r="Q430" s="23"/>
      <c r="R430" s="24">
        <v>745</v>
      </c>
      <c r="S430" s="29">
        <v>39957</v>
      </c>
      <c r="T430" s="23" t="s">
        <v>720</v>
      </c>
      <c r="V430" s="33">
        <v>745</v>
      </c>
      <c r="W430" s="23" t="s">
        <v>48</v>
      </c>
      <c r="X430" s="32" t="s">
        <v>100</v>
      </c>
      <c r="Y430" s="163"/>
    </row>
    <row r="431" spans="2:25" x14ac:dyDescent="0.25">
      <c r="B431" s="112"/>
      <c r="I431" s="109">
        <v>751</v>
      </c>
      <c r="J431" s="109" t="s">
        <v>712</v>
      </c>
      <c r="N431" s="29">
        <v>43252</v>
      </c>
      <c r="Q431" s="23"/>
      <c r="R431" s="24">
        <v>748</v>
      </c>
      <c r="S431" s="29">
        <v>39994</v>
      </c>
      <c r="T431" s="23" t="s">
        <v>720</v>
      </c>
      <c r="V431" s="33">
        <v>748</v>
      </c>
      <c r="W431" s="23" t="s">
        <v>516</v>
      </c>
      <c r="X431" s="32" t="s">
        <v>95</v>
      </c>
      <c r="Y431" s="163"/>
    </row>
    <row r="432" spans="2:25" x14ac:dyDescent="0.25">
      <c r="B432" s="112"/>
      <c r="I432" s="109">
        <v>752</v>
      </c>
      <c r="J432" s="109" t="s">
        <v>712</v>
      </c>
      <c r="N432" s="29">
        <v>43253</v>
      </c>
      <c r="Q432" s="23"/>
      <c r="R432" s="24">
        <v>749</v>
      </c>
      <c r="S432" s="29">
        <v>39994</v>
      </c>
      <c r="T432" s="23" t="s">
        <v>720</v>
      </c>
      <c r="V432" s="33">
        <v>749</v>
      </c>
      <c r="W432" s="23" t="s">
        <v>49</v>
      </c>
      <c r="X432" s="32" t="s">
        <v>97</v>
      </c>
      <c r="Y432" s="163"/>
    </row>
    <row r="433" spans="2:25" x14ac:dyDescent="0.25">
      <c r="B433" s="112"/>
      <c r="I433" s="109">
        <v>753</v>
      </c>
      <c r="J433" s="109" t="s">
        <v>712</v>
      </c>
      <c r="N433" s="29">
        <v>43254</v>
      </c>
      <c r="Q433" s="23"/>
      <c r="R433" s="24">
        <v>750</v>
      </c>
      <c r="S433" s="29">
        <v>40041</v>
      </c>
      <c r="T433" s="23" t="s">
        <v>719</v>
      </c>
      <c r="V433" s="33">
        <v>750</v>
      </c>
      <c r="W433" s="23" t="s">
        <v>50</v>
      </c>
      <c r="X433" s="32" t="s">
        <v>90</v>
      </c>
      <c r="Y433" s="163"/>
    </row>
    <row r="434" spans="2:25" x14ac:dyDescent="0.25">
      <c r="B434" s="112"/>
      <c r="I434" s="109">
        <v>754</v>
      </c>
      <c r="J434" s="109" t="s">
        <v>712</v>
      </c>
      <c r="N434" s="29">
        <v>43255</v>
      </c>
      <c r="Q434" s="23"/>
      <c r="R434" s="24">
        <v>751</v>
      </c>
      <c r="S434" s="29">
        <v>40041</v>
      </c>
      <c r="T434" s="23" t="s">
        <v>720</v>
      </c>
      <c r="V434" s="33">
        <v>751</v>
      </c>
      <c r="W434" s="23" t="s">
        <v>51</v>
      </c>
      <c r="X434" s="32" t="s">
        <v>96</v>
      </c>
      <c r="Y434" s="163"/>
    </row>
    <row r="435" spans="2:25" x14ac:dyDescent="0.25">
      <c r="B435" s="112"/>
      <c r="I435" s="109">
        <v>755</v>
      </c>
      <c r="J435" s="109" t="s">
        <v>712</v>
      </c>
      <c r="N435" s="29">
        <v>43256</v>
      </c>
      <c r="Q435" s="23"/>
      <c r="R435" s="24">
        <v>752</v>
      </c>
      <c r="S435" s="29">
        <v>40041</v>
      </c>
      <c r="T435" s="23" t="s">
        <v>719</v>
      </c>
      <c r="V435" s="33">
        <v>752</v>
      </c>
      <c r="W435" s="23" t="s">
        <v>878</v>
      </c>
      <c r="X435" s="32" t="s">
        <v>107</v>
      </c>
      <c r="Y435" s="163"/>
    </row>
    <row r="436" spans="2:25" x14ac:dyDescent="0.25">
      <c r="B436" s="112"/>
      <c r="I436" s="109">
        <v>756</v>
      </c>
      <c r="J436" s="109" t="s">
        <v>712</v>
      </c>
      <c r="N436" s="29">
        <v>43257</v>
      </c>
      <c r="Q436" s="23"/>
      <c r="R436" s="24">
        <v>753</v>
      </c>
      <c r="S436" s="29">
        <v>40041</v>
      </c>
      <c r="T436" s="23" t="s">
        <v>719</v>
      </c>
      <c r="V436" s="33">
        <v>753</v>
      </c>
      <c r="W436" s="23" t="s">
        <v>52</v>
      </c>
      <c r="X436" s="32" t="s">
        <v>90</v>
      </c>
      <c r="Y436" s="163"/>
    </row>
    <row r="437" spans="2:25" x14ac:dyDescent="0.25">
      <c r="B437" s="112"/>
      <c r="I437" s="109">
        <v>757</v>
      </c>
      <c r="J437" s="109" t="s">
        <v>712</v>
      </c>
      <c r="N437" s="29">
        <v>43258</v>
      </c>
      <c r="Q437" s="23"/>
      <c r="R437" s="24">
        <v>754</v>
      </c>
      <c r="S437" s="29">
        <v>40041</v>
      </c>
      <c r="T437" s="23" t="s">
        <v>719</v>
      </c>
      <c r="V437" s="33">
        <v>754</v>
      </c>
      <c r="W437" s="23" t="s">
        <v>53</v>
      </c>
      <c r="X437" s="32" t="s">
        <v>97</v>
      </c>
      <c r="Y437" s="163"/>
    </row>
    <row r="438" spans="2:25" x14ac:dyDescent="0.25">
      <c r="B438" s="112"/>
      <c r="I438" s="109">
        <v>758</v>
      </c>
      <c r="J438" s="109" t="s">
        <v>712</v>
      </c>
      <c r="N438" s="29">
        <v>43259</v>
      </c>
      <c r="Q438" s="23"/>
      <c r="R438" s="24">
        <v>755</v>
      </c>
      <c r="S438" s="29">
        <v>40041</v>
      </c>
      <c r="T438" s="23" t="s">
        <v>720</v>
      </c>
      <c r="V438" s="33">
        <v>755</v>
      </c>
      <c r="W438" s="23" t="s">
        <v>54</v>
      </c>
      <c r="X438" s="32" t="s">
        <v>93</v>
      </c>
      <c r="Y438" s="163"/>
    </row>
    <row r="439" spans="2:25" x14ac:dyDescent="0.25">
      <c r="B439" s="112"/>
      <c r="I439" s="109">
        <v>759</v>
      </c>
      <c r="J439" s="109" t="s">
        <v>712</v>
      </c>
      <c r="N439" s="29">
        <v>43260</v>
      </c>
      <c r="Q439" s="23"/>
      <c r="R439" s="24">
        <v>756</v>
      </c>
      <c r="S439" s="29">
        <v>40041</v>
      </c>
      <c r="T439" s="23" t="s">
        <v>720</v>
      </c>
      <c r="V439" s="33">
        <v>756</v>
      </c>
      <c r="W439" s="23" t="s">
        <v>55</v>
      </c>
      <c r="X439" s="32" t="s">
        <v>90</v>
      </c>
      <c r="Y439" s="163"/>
    </row>
    <row r="440" spans="2:25" x14ac:dyDescent="0.25">
      <c r="B440" s="112"/>
      <c r="I440" s="109">
        <v>762</v>
      </c>
      <c r="J440" s="109" t="s">
        <v>712</v>
      </c>
      <c r="N440" s="29">
        <v>43261</v>
      </c>
      <c r="Q440" s="23"/>
      <c r="R440" s="24">
        <v>757</v>
      </c>
      <c r="S440" s="29">
        <v>40041</v>
      </c>
      <c r="T440" s="23" t="s">
        <v>719</v>
      </c>
      <c r="V440" s="33">
        <v>757</v>
      </c>
      <c r="W440" s="23" t="s">
        <v>56</v>
      </c>
      <c r="X440" s="32" t="s">
        <v>96</v>
      </c>
      <c r="Y440" s="163"/>
    </row>
    <row r="441" spans="2:25" x14ac:dyDescent="0.25">
      <c r="B441" s="112"/>
      <c r="I441" s="109">
        <v>763</v>
      </c>
      <c r="J441" s="109" t="s">
        <v>712</v>
      </c>
      <c r="N441" s="29">
        <v>43262</v>
      </c>
      <c r="Q441" s="23"/>
      <c r="R441" s="24">
        <v>758</v>
      </c>
      <c r="S441" s="29">
        <v>40041</v>
      </c>
      <c r="T441" s="23" t="s">
        <v>719</v>
      </c>
      <c r="V441" s="33">
        <v>758</v>
      </c>
      <c r="W441" s="23" t="s">
        <v>709</v>
      </c>
      <c r="X441" s="32" t="s">
        <v>100</v>
      </c>
      <c r="Y441" s="163"/>
    </row>
    <row r="442" spans="2:25" x14ac:dyDescent="0.25">
      <c r="B442" s="112"/>
      <c r="I442" s="109">
        <v>764</v>
      </c>
      <c r="J442" s="109" t="s">
        <v>712</v>
      </c>
      <c r="N442" s="29">
        <v>43263</v>
      </c>
      <c r="Q442" s="23"/>
      <c r="R442" s="24">
        <v>759</v>
      </c>
      <c r="S442" s="29">
        <v>40041</v>
      </c>
      <c r="T442" s="23" t="s">
        <v>719</v>
      </c>
      <c r="V442" s="33">
        <v>759</v>
      </c>
      <c r="W442" s="23" t="s">
        <v>453</v>
      </c>
      <c r="X442" s="32" t="s">
        <v>97</v>
      </c>
      <c r="Y442" s="163"/>
    </row>
    <row r="443" spans="2:25" x14ac:dyDescent="0.25">
      <c r="B443" s="112"/>
      <c r="I443" s="109">
        <v>765</v>
      </c>
      <c r="J443" s="109" t="s">
        <v>712</v>
      </c>
      <c r="N443" s="29">
        <v>43264</v>
      </c>
      <c r="Q443" s="23"/>
      <c r="R443" s="24">
        <v>762</v>
      </c>
      <c r="S443" s="29">
        <v>40132</v>
      </c>
      <c r="T443" s="23" t="s">
        <v>719</v>
      </c>
      <c r="V443" s="33">
        <v>762</v>
      </c>
      <c r="W443" s="23" t="s">
        <v>185</v>
      </c>
      <c r="X443" s="32" t="s">
        <v>90</v>
      </c>
      <c r="Y443" s="163"/>
    </row>
    <row r="444" spans="2:25" x14ac:dyDescent="0.25">
      <c r="B444" s="112"/>
      <c r="I444" s="109">
        <v>767</v>
      </c>
      <c r="J444" s="109" t="s">
        <v>712</v>
      </c>
      <c r="N444" s="29">
        <v>43265</v>
      </c>
      <c r="Q444" s="23"/>
      <c r="R444" s="24">
        <v>763</v>
      </c>
      <c r="S444" s="29">
        <v>40132</v>
      </c>
      <c r="T444" s="23" t="s">
        <v>720</v>
      </c>
      <c r="V444" s="33">
        <v>763</v>
      </c>
      <c r="W444" s="23" t="s">
        <v>186</v>
      </c>
      <c r="X444" s="32" t="s">
        <v>104</v>
      </c>
      <c r="Y444" s="163"/>
    </row>
    <row r="445" spans="2:25" x14ac:dyDescent="0.25">
      <c r="B445" s="112"/>
      <c r="I445" s="109">
        <v>769</v>
      </c>
      <c r="J445" s="109" t="s">
        <v>712</v>
      </c>
      <c r="N445" s="29">
        <v>43266</v>
      </c>
      <c r="Q445" s="23"/>
      <c r="R445" s="24">
        <v>764</v>
      </c>
      <c r="S445" s="29">
        <v>40132</v>
      </c>
      <c r="T445" s="23" t="s">
        <v>720</v>
      </c>
      <c r="V445" s="33">
        <v>764</v>
      </c>
      <c r="W445" s="23" t="s">
        <v>187</v>
      </c>
      <c r="X445" s="32" t="s">
        <v>90</v>
      </c>
      <c r="Y445" s="163"/>
    </row>
    <row r="446" spans="2:25" x14ac:dyDescent="0.25">
      <c r="B446" s="112"/>
      <c r="I446" s="109">
        <v>770</v>
      </c>
      <c r="J446" s="109" t="s">
        <v>712</v>
      </c>
      <c r="N446" s="29">
        <v>43267</v>
      </c>
      <c r="Q446" s="23"/>
      <c r="R446" s="24">
        <v>765</v>
      </c>
      <c r="S446" s="29">
        <v>40230</v>
      </c>
      <c r="T446" s="23" t="s">
        <v>720</v>
      </c>
      <c r="V446" s="33">
        <v>765</v>
      </c>
      <c r="W446" s="23" t="s">
        <v>188</v>
      </c>
      <c r="X446" s="32" t="s">
        <v>90</v>
      </c>
      <c r="Y446" s="163"/>
    </row>
    <row r="447" spans="2:25" x14ac:dyDescent="0.25">
      <c r="B447" s="112"/>
      <c r="I447" s="109">
        <v>771</v>
      </c>
      <c r="J447" s="109" t="s">
        <v>712</v>
      </c>
      <c r="N447" s="29">
        <v>43268</v>
      </c>
      <c r="Q447" s="23"/>
      <c r="R447" s="24">
        <v>766</v>
      </c>
      <c r="S447" s="111">
        <v>40230</v>
      </c>
      <c r="T447" s="23" t="s">
        <v>721</v>
      </c>
      <c r="V447" s="33">
        <v>766</v>
      </c>
      <c r="W447" s="23" t="s">
        <v>879</v>
      </c>
      <c r="X447" s="32" t="s">
        <v>101</v>
      </c>
      <c r="Y447" s="163"/>
    </row>
    <row r="448" spans="2:25" x14ac:dyDescent="0.25">
      <c r="B448" s="112"/>
      <c r="I448" s="109">
        <v>773</v>
      </c>
      <c r="J448" s="109" t="s">
        <v>712</v>
      </c>
      <c r="N448" s="29">
        <v>43269</v>
      </c>
      <c r="Q448" s="23"/>
      <c r="R448" s="24">
        <v>767</v>
      </c>
      <c r="S448" s="29">
        <v>40230</v>
      </c>
      <c r="T448" s="23" t="s">
        <v>721</v>
      </c>
      <c r="V448" s="33">
        <v>767</v>
      </c>
      <c r="W448" s="23" t="s">
        <v>189</v>
      </c>
      <c r="X448" s="32" t="s">
        <v>90</v>
      </c>
      <c r="Y448" s="163"/>
    </row>
    <row r="449" spans="2:25" x14ac:dyDescent="0.25">
      <c r="B449" s="112"/>
      <c r="I449" s="109">
        <v>775</v>
      </c>
      <c r="J449" s="109" t="s">
        <v>712</v>
      </c>
      <c r="N449" s="29">
        <v>43270</v>
      </c>
      <c r="Q449" s="23"/>
      <c r="R449" s="24">
        <v>769</v>
      </c>
      <c r="S449" s="29">
        <v>40230</v>
      </c>
      <c r="T449" s="23" t="s">
        <v>719</v>
      </c>
      <c r="V449" s="33">
        <v>769</v>
      </c>
      <c r="W449" s="23" t="s">
        <v>190</v>
      </c>
      <c r="X449" s="32" t="s">
        <v>100</v>
      </c>
      <c r="Y449" s="163"/>
    </row>
    <row r="450" spans="2:25" x14ac:dyDescent="0.25">
      <c r="B450" s="112"/>
      <c r="I450" s="109">
        <v>776</v>
      </c>
      <c r="J450" s="109" t="s">
        <v>712</v>
      </c>
      <c r="N450" s="29">
        <v>43271</v>
      </c>
      <c r="Q450" s="23"/>
      <c r="R450" s="24">
        <v>770</v>
      </c>
      <c r="S450" s="29">
        <v>40230</v>
      </c>
      <c r="T450" s="23" t="s">
        <v>719</v>
      </c>
      <c r="V450" s="33">
        <v>770</v>
      </c>
      <c r="W450" s="23" t="s">
        <v>191</v>
      </c>
      <c r="X450" s="32" t="s">
        <v>90</v>
      </c>
      <c r="Y450" s="163"/>
    </row>
    <row r="451" spans="2:25" x14ac:dyDescent="0.25">
      <c r="B451" s="112"/>
      <c r="I451" s="109">
        <v>777</v>
      </c>
      <c r="J451" s="109" t="s">
        <v>712</v>
      </c>
      <c r="N451" s="29">
        <v>43272</v>
      </c>
      <c r="Q451" s="23"/>
      <c r="R451" s="24">
        <v>771</v>
      </c>
      <c r="S451" s="29">
        <v>40335</v>
      </c>
      <c r="T451" s="23" t="s">
        <v>720</v>
      </c>
      <c r="V451" s="33">
        <v>771</v>
      </c>
      <c r="W451" s="23" t="s">
        <v>517</v>
      </c>
      <c r="X451" s="32" t="s">
        <v>97</v>
      </c>
      <c r="Y451" s="163"/>
    </row>
    <row r="452" spans="2:25" x14ac:dyDescent="0.25">
      <c r="B452" s="112"/>
      <c r="I452" s="109">
        <v>778</v>
      </c>
      <c r="J452" s="109" t="s">
        <v>712</v>
      </c>
      <c r="N452" s="29">
        <v>43273</v>
      </c>
      <c r="Q452" s="23"/>
      <c r="R452" s="24">
        <v>773</v>
      </c>
      <c r="S452" s="29">
        <v>40335</v>
      </c>
      <c r="T452" s="23" t="s">
        <v>719</v>
      </c>
      <c r="V452" s="33">
        <v>773</v>
      </c>
      <c r="W452" s="23" t="s">
        <v>518</v>
      </c>
      <c r="X452" s="32" t="s">
        <v>102</v>
      </c>
      <c r="Y452" s="163"/>
    </row>
    <row r="453" spans="2:25" x14ac:dyDescent="0.25">
      <c r="B453" s="112"/>
      <c r="I453" s="109">
        <v>779</v>
      </c>
      <c r="J453" s="109" t="s">
        <v>712</v>
      </c>
      <c r="N453" s="29">
        <v>43274</v>
      </c>
      <c r="Q453" s="23"/>
      <c r="R453" s="24">
        <v>775</v>
      </c>
      <c r="S453" s="29">
        <v>40335</v>
      </c>
      <c r="T453" s="23" t="s">
        <v>719</v>
      </c>
      <c r="V453" s="33">
        <v>775</v>
      </c>
      <c r="W453" s="23" t="s">
        <v>519</v>
      </c>
      <c r="X453" s="32" t="s">
        <v>89</v>
      </c>
      <c r="Y453" s="163"/>
    </row>
    <row r="454" spans="2:25" x14ac:dyDescent="0.25">
      <c r="B454" s="112"/>
      <c r="I454" s="109">
        <v>780</v>
      </c>
      <c r="J454" s="109" t="s">
        <v>712</v>
      </c>
      <c r="N454" s="29">
        <v>43275</v>
      </c>
      <c r="Q454" s="23"/>
      <c r="R454" s="24">
        <v>776</v>
      </c>
      <c r="S454" s="29">
        <v>40335</v>
      </c>
      <c r="T454" s="23" t="s">
        <v>719</v>
      </c>
      <c r="V454" s="33">
        <v>776</v>
      </c>
      <c r="W454" s="23" t="s">
        <v>520</v>
      </c>
      <c r="X454" s="32" t="s">
        <v>89</v>
      </c>
      <c r="Y454" s="163"/>
    </row>
    <row r="455" spans="2:25" x14ac:dyDescent="0.25">
      <c r="B455" s="112"/>
      <c r="I455" s="109">
        <v>781</v>
      </c>
      <c r="J455" s="109" t="s">
        <v>712</v>
      </c>
      <c r="N455" s="29">
        <v>43276</v>
      </c>
      <c r="Q455" s="23"/>
      <c r="R455" s="24">
        <v>777</v>
      </c>
      <c r="S455" s="29">
        <v>40335</v>
      </c>
      <c r="T455" s="23" t="s">
        <v>720</v>
      </c>
      <c r="V455" s="33">
        <v>777</v>
      </c>
      <c r="W455" s="23" t="s">
        <v>521</v>
      </c>
      <c r="X455" s="32" t="s">
        <v>90</v>
      </c>
      <c r="Y455" s="163"/>
    </row>
    <row r="456" spans="2:25" x14ac:dyDescent="0.25">
      <c r="B456" s="112"/>
      <c r="I456" s="109">
        <v>782</v>
      </c>
      <c r="J456" s="109" t="s">
        <v>712</v>
      </c>
      <c r="N456" s="29">
        <v>43277</v>
      </c>
      <c r="Q456" s="23"/>
      <c r="R456" s="24">
        <v>778</v>
      </c>
      <c r="S456" s="29">
        <v>40335</v>
      </c>
      <c r="T456" s="23" t="s">
        <v>720</v>
      </c>
      <c r="V456" s="33">
        <v>778</v>
      </c>
      <c r="W456" s="23" t="s">
        <v>521</v>
      </c>
      <c r="X456" s="32" t="s">
        <v>90</v>
      </c>
      <c r="Y456" s="163"/>
    </row>
    <row r="457" spans="2:25" x14ac:dyDescent="0.25">
      <c r="B457" s="112"/>
      <c r="I457" s="109">
        <v>783</v>
      </c>
      <c r="J457" s="109" t="s">
        <v>712</v>
      </c>
      <c r="N457" s="29">
        <v>43278</v>
      </c>
      <c r="Q457" s="23"/>
      <c r="R457" s="24">
        <v>779</v>
      </c>
      <c r="S457" s="29">
        <v>40335</v>
      </c>
      <c r="T457" s="23" t="s">
        <v>719</v>
      </c>
      <c r="V457" s="33">
        <v>779</v>
      </c>
      <c r="W457" s="23" t="s">
        <v>522</v>
      </c>
      <c r="X457" s="32" t="s">
        <v>103</v>
      </c>
      <c r="Y457" s="163"/>
    </row>
    <row r="458" spans="2:25" x14ac:dyDescent="0.25">
      <c r="B458" s="112"/>
      <c r="I458" s="109">
        <v>784</v>
      </c>
      <c r="J458" s="109" t="s">
        <v>712</v>
      </c>
      <c r="N458" s="29">
        <v>43279</v>
      </c>
      <c r="Q458" s="23"/>
      <c r="R458" s="24">
        <v>780</v>
      </c>
      <c r="S458" s="29">
        <v>40398</v>
      </c>
      <c r="T458" s="23" t="s">
        <v>719</v>
      </c>
      <c r="V458" s="33">
        <v>780</v>
      </c>
      <c r="W458" s="23" t="s">
        <v>577</v>
      </c>
      <c r="X458" s="32" t="s">
        <v>90</v>
      </c>
      <c r="Y458" s="163"/>
    </row>
    <row r="459" spans="2:25" x14ac:dyDescent="0.25">
      <c r="B459" s="112"/>
      <c r="I459" s="109">
        <v>785</v>
      </c>
      <c r="J459" s="109" t="s">
        <v>712</v>
      </c>
      <c r="N459" s="29">
        <v>43280</v>
      </c>
      <c r="Q459" s="23"/>
      <c r="R459" s="24">
        <v>781</v>
      </c>
      <c r="S459" s="29">
        <v>40398</v>
      </c>
      <c r="T459" s="23" t="s">
        <v>719</v>
      </c>
      <c r="V459" s="33">
        <v>781</v>
      </c>
      <c r="W459" s="23" t="s">
        <v>867</v>
      </c>
      <c r="X459" s="32" t="s">
        <v>102</v>
      </c>
      <c r="Y459" s="163"/>
    </row>
    <row r="460" spans="2:25" x14ac:dyDescent="0.25">
      <c r="B460" s="112"/>
      <c r="I460" s="109">
        <v>786</v>
      </c>
      <c r="J460" s="109" t="s">
        <v>712</v>
      </c>
      <c r="N460" s="29">
        <v>43281</v>
      </c>
      <c r="Q460" s="23"/>
      <c r="R460" s="24">
        <v>782</v>
      </c>
      <c r="S460" s="29">
        <v>40398</v>
      </c>
      <c r="T460" s="23" t="s">
        <v>719</v>
      </c>
      <c r="V460" s="33">
        <v>782</v>
      </c>
      <c r="W460" s="23" t="s">
        <v>578</v>
      </c>
      <c r="X460" s="32" t="s">
        <v>90</v>
      </c>
      <c r="Y460" s="163"/>
    </row>
    <row r="461" spans="2:25" x14ac:dyDescent="0.25">
      <c r="B461" s="112"/>
      <c r="I461" s="109">
        <v>787</v>
      </c>
      <c r="J461" s="109" t="s">
        <v>712</v>
      </c>
      <c r="N461" s="29"/>
      <c r="Q461" s="23"/>
      <c r="R461" s="24">
        <v>783</v>
      </c>
      <c r="S461" s="29">
        <v>40398</v>
      </c>
      <c r="T461" s="23" t="s">
        <v>720</v>
      </c>
      <c r="V461" s="33">
        <v>783</v>
      </c>
      <c r="W461" s="23" t="s">
        <v>579</v>
      </c>
      <c r="X461" s="32" t="s">
        <v>90</v>
      </c>
      <c r="Y461" s="163"/>
    </row>
    <row r="462" spans="2:25" x14ac:dyDescent="0.25">
      <c r="B462" s="112"/>
      <c r="I462" s="109">
        <v>788</v>
      </c>
      <c r="J462" s="109" t="s">
        <v>712</v>
      </c>
      <c r="N462" s="29"/>
      <c r="O462" s="119"/>
      <c r="Q462" s="23"/>
      <c r="R462" s="24">
        <v>784</v>
      </c>
      <c r="S462" s="29">
        <v>40398</v>
      </c>
      <c r="T462" s="23" t="s">
        <v>719</v>
      </c>
      <c r="V462" s="33">
        <v>784</v>
      </c>
      <c r="W462" s="23" t="s">
        <v>706</v>
      </c>
      <c r="X462" s="32" t="s">
        <v>90</v>
      </c>
      <c r="Y462" s="163"/>
    </row>
    <row r="463" spans="2:25" x14ac:dyDescent="0.25">
      <c r="B463" s="112"/>
      <c r="I463" s="109">
        <v>790</v>
      </c>
      <c r="J463" s="109" t="s">
        <v>712</v>
      </c>
      <c r="N463" s="29"/>
      <c r="O463" s="159"/>
      <c r="Q463" s="23"/>
      <c r="R463" s="24">
        <v>785</v>
      </c>
      <c r="S463" s="29">
        <v>40394</v>
      </c>
      <c r="T463" s="23" t="s">
        <v>720</v>
      </c>
      <c r="V463" s="33">
        <v>785</v>
      </c>
      <c r="W463" s="23" t="s">
        <v>718</v>
      </c>
      <c r="X463" s="32" t="s">
        <v>89</v>
      </c>
      <c r="Y463" s="163"/>
    </row>
    <row r="464" spans="2:25" x14ac:dyDescent="0.25">
      <c r="B464" s="112"/>
      <c r="I464" s="109">
        <v>791</v>
      </c>
      <c r="J464" s="109" t="s">
        <v>712</v>
      </c>
      <c r="N464" s="29"/>
      <c r="O464" s="159"/>
      <c r="Q464" s="23"/>
      <c r="R464" s="24">
        <v>786</v>
      </c>
      <c r="S464" s="29">
        <v>40398</v>
      </c>
      <c r="T464" s="23" t="s">
        <v>720</v>
      </c>
      <c r="V464" s="33">
        <v>786</v>
      </c>
      <c r="W464" s="23" t="s">
        <v>580</v>
      </c>
      <c r="X464" s="32" t="s">
        <v>102</v>
      </c>
      <c r="Y464" s="163"/>
    </row>
    <row r="465" spans="2:25" x14ac:dyDescent="0.25">
      <c r="B465" s="112"/>
      <c r="I465" s="109">
        <v>792</v>
      </c>
      <c r="J465" s="109" t="s">
        <v>712</v>
      </c>
      <c r="N465" s="29"/>
      <c r="O465" s="159"/>
      <c r="Q465" s="23"/>
      <c r="R465" s="24">
        <v>787</v>
      </c>
      <c r="S465" s="29">
        <v>40398</v>
      </c>
      <c r="T465" s="23" t="s">
        <v>720</v>
      </c>
      <c r="V465" s="33">
        <v>787</v>
      </c>
      <c r="W465" s="23" t="s">
        <v>581</v>
      </c>
      <c r="X465" s="32" t="s">
        <v>90</v>
      </c>
      <c r="Y465" s="163"/>
    </row>
    <row r="466" spans="2:25" x14ac:dyDescent="0.25">
      <c r="B466" s="112"/>
      <c r="I466" s="109">
        <v>793</v>
      </c>
      <c r="J466" s="109" t="s">
        <v>712</v>
      </c>
      <c r="N466" s="29"/>
      <c r="O466" s="159"/>
      <c r="Q466" s="23"/>
      <c r="R466" s="24">
        <v>788</v>
      </c>
      <c r="S466" s="29">
        <v>40398</v>
      </c>
      <c r="T466" s="23" t="s">
        <v>719</v>
      </c>
      <c r="V466" s="33">
        <v>788</v>
      </c>
      <c r="W466" s="23" t="s">
        <v>582</v>
      </c>
      <c r="X466" s="32" t="s">
        <v>103</v>
      </c>
      <c r="Y466" s="163"/>
    </row>
    <row r="467" spans="2:25" x14ac:dyDescent="0.25">
      <c r="B467" s="112"/>
      <c r="I467" s="109">
        <v>794</v>
      </c>
      <c r="J467" s="109" t="s">
        <v>712</v>
      </c>
      <c r="N467" s="29"/>
      <c r="O467" s="159"/>
      <c r="Q467" s="23"/>
      <c r="R467" s="24">
        <v>790</v>
      </c>
      <c r="S467" s="29">
        <v>40503</v>
      </c>
      <c r="T467" s="23" t="s">
        <v>719</v>
      </c>
      <c r="V467" s="33">
        <v>790</v>
      </c>
      <c r="W467" s="23" t="s">
        <v>587</v>
      </c>
      <c r="X467" s="32" t="s">
        <v>89</v>
      </c>
      <c r="Y467" s="163"/>
    </row>
    <row r="468" spans="2:25" x14ac:dyDescent="0.25">
      <c r="B468" s="112"/>
      <c r="I468" s="109">
        <v>795</v>
      </c>
      <c r="J468" s="109" t="s">
        <v>712</v>
      </c>
      <c r="N468" s="29"/>
      <c r="O468" s="159"/>
      <c r="Q468" s="23"/>
      <c r="R468" s="24">
        <v>791</v>
      </c>
      <c r="S468" s="29">
        <v>40503</v>
      </c>
      <c r="T468" s="23" t="s">
        <v>720</v>
      </c>
      <c r="V468" s="33">
        <v>791</v>
      </c>
      <c r="W468" s="23" t="s">
        <v>588</v>
      </c>
      <c r="X468" s="32" t="s">
        <v>107</v>
      </c>
      <c r="Y468" s="163"/>
    </row>
    <row r="469" spans="2:25" x14ac:dyDescent="0.25">
      <c r="B469" s="112"/>
      <c r="I469" s="109">
        <v>796</v>
      </c>
      <c r="J469" s="109" t="s">
        <v>712</v>
      </c>
      <c r="N469" s="29"/>
      <c r="O469" s="159"/>
      <c r="Q469" s="23"/>
      <c r="R469" s="24">
        <v>792</v>
      </c>
      <c r="S469" s="29">
        <v>40503</v>
      </c>
      <c r="T469" s="23" t="s">
        <v>719</v>
      </c>
      <c r="V469" s="33">
        <v>792</v>
      </c>
      <c r="W469" s="23" t="s">
        <v>589</v>
      </c>
      <c r="X469" s="32" t="s">
        <v>90</v>
      </c>
      <c r="Y469" s="163"/>
    </row>
    <row r="470" spans="2:25" x14ac:dyDescent="0.25">
      <c r="B470" s="112"/>
      <c r="I470" s="109">
        <v>797</v>
      </c>
      <c r="J470" s="109" t="s">
        <v>712</v>
      </c>
      <c r="N470" s="29"/>
      <c r="O470" s="159"/>
      <c r="Q470" s="23"/>
      <c r="R470" s="24">
        <v>793</v>
      </c>
      <c r="S470" s="29">
        <v>40503</v>
      </c>
      <c r="T470" s="23" t="s">
        <v>720</v>
      </c>
      <c r="V470" s="33">
        <v>793</v>
      </c>
      <c r="W470" s="23" t="s">
        <v>590</v>
      </c>
      <c r="X470" s="32" t="s">
        <v>90</v>
      </c>
      <c r="Y470" s="163"/>
    </row>
    <row r="471" spans="2:25" x14ac:dyDescent="0.25">
      <c r="B471" s="112"/>
      <c r="I471" s="109">
        <v>798</v>
      </c>
      <c r="J471" s="109" t="s">
        <v>712</v>
      </c>
      <c r="N471" s="29"/>
      <c r="O471" s="159"/>
      <c r="Q471" s="23"/>
      <c r="R471" s="24">
        <v>794</v>
      </c>
      <c r="S471" s="29">
        <v>40503</v>
      </c>
      <c r="T471" s="23" t="s">
        <v>719</v>
      </c>
      <c r="V471" s="33">
        <v>794</v>
      </c>
      <c r="W471" s="23" t="s">
        <v>591</v>
      </c>
      <c r="X471" s="32" t="s">
        <v>105</v>
      </c>
      <c r="Y471" s="163"/>
    </row>
    <row r="472" spans="2:25" x14ac:dyDescent="0.25">
      <c r="B472" s="112"/>
      <c r="I472" s="109">
        <v>799</v>
      </c>
      <c r="J472" s="109" t="s">
        <v>712</v>
      </c>
      <c r="N472" s="29"/>
      <c r="O472" s="159"/>
      <c r="Q472" s="23"/>
      <c r="R472" s="24">
        <v>795</v>
      </c>
      <c r="S472" s="29">
        <v>40503</v>
      </c>
      <c r="T472" s="23" t="s">
        <v>719</v>
      </c>
      <c r="V472" s="33">
        <v>795</v>
      </c>
      <c r="W472" s="23" t="s">
        <v>592</v>
      </c>
      <c r="X472" s="32" t="s">
        <v>102</v>
      </c>
      <c r="Y472" s="163"/>
    </row>
    <row r="473" spans="2:25" x14ac:dyDescent="0.25">
      <c r="B473" s="112"/>
      <c r="I473" s="109">
        <v>800</v>
      </c>
      <c r="J473" s="109" t="s">
        <v>712</v>
      </c>
      <c r="N473" s="29"/>
      <c r="O473" s="159"/>
      <c r="Q473" s="23"/>
      <c r="R473" s="24">
        <v>796</v>
      </c>
      <c r="S473" s="29">
        <v>40503</v>
      </c>
      <c r="T473" s="23" t="s">
        <v>720</v>
      </c>
      <c r="V473" s="33">
        <v>796</v>
      </c>
      <c r="W473" s="23" t="s">
        <v>593</v>
      </c>
      <c r="X473" s="32" t="s">
        <v>90</v>
      </c>
      <c r="Y473" s="163"/>
    </row>
    <row r="474" spans="2:25" x14ac:dyDescent="0.25">
      <c r="B474" s="112"/>
      <c r="I474" s="109">
        <v>801</v>
      </c>
      <c r="J474" s="109" t="s">
        <v>712</v>
      </c>
      <c r="N474" s="29"/>
      <c r="O474" s="159"/>
      <c r="Q474" s="23"/>
      <c r="R474" s="24">
        <v>797</v>
      </c>
      <c r="S474" s="29">
        <v>40503</v>
      </c>
      <c r="T474" s="23" t="s">
        <v>719</v>
      </c>
      <c r="V474" s="33">
        <v>797</v>
      </c>
      <c r="W474" s="23" t="s">
        <v>594</v>
      </c>
      <c r="X474" s="32" t="s">
        <v>102</v>
      </c>
      <c r="Y474" s="163"/>
    </row>
    <row r="475" spans="2:25" x14ac:dyDescent="0.25">
      <c r="B475" s="112"/>
      <c r="I475" s="109">
        <v>802</v>
      </c>
      <c r="J475" s="109" t="s">
        <v>712</v>
      </c>
      <c r="N475" s="29"/>
      <c r="O475" s="159"/>
      <c r="Q475" s="23"/>
      <c r="R475" s="24">
        <v>798</v>
      </c>
      <c r="S475" s="29">
        <v>40581</v>
      </c>
      <c r="T475" s="23" t="s">
        <v>719</v>
      </c>
      <c r="V475" s="33">
        <v>798</v>
      </c>
      <c r="W475" s="23" t="s">
        <v>595</v>
      </c>
      <c r="X475" s="32" t="s">
        <v>89</v>
      </c>
      <c r="Y475" s="163"/>
    </row>
    <row r="476" spans="2:25" x14ac:dyDescent="0.25">
      <c r="B476" s="112"/>
      <c r="I476" s="109">
        <v>803</v>
      </c>
      <c r="J476" s="109" t="s">
        <v>712</v>
      </c>
      <c r="N476" s="29"/>
      <c r="O476" s="159"/>
      <c r="Q476" s="23"/>
      <c r="R476" s="24">
        <v>799</v>
      </c>
      <c r="S476" s="29">
        <v>40581</v>
      </c>
      <c r="T476" s="23" t="s">
        <v>720</v>
      </c>
      <c r="V476" s="33">
        <v>799</v>
      </c>
      <c r="W476" s="23" t="s">
        <v>596</v>
      </c>
      <c r="X476" s="32" t="s">
        <v>105</v>
      </c>
      <c r="Y476" s="163"/>
    </row>
    <row r="477" spans="2:25" x14ac:dyDescent="0.25">
      <c r="B477" s="112"/>
      <c r="I477" s="109">
        <v>804</v>
      </c>
      <c r="J477" s="109" t="s">
        <v>712</v>
      </c>
      <c r="N477" s="29"/>
      <c r="O477" s="159"/>
      <c r="Q477" s="23"/>
      <c r="R477" s="24">
        <v>800</v>
      </c>
      <c r="S477" s="29">
        <v>40581</v>
      </c>
      <c r="T477" s="23" t="s">
        <v>720</v>
      </c>
      <c r="V477" s="33">
        <v>800</v>
      </c>
      <c r="W477" s="23" t="s">
        <v>249</v>
      </c>
      <c r="X477" s="32" t="s">
        <v>98</v>
      </c>
      <c r="Y477" s="163"/>
    </row>
    <row r="478" spans="2:25" x14ac:dyDescent="0.25">
      <c r="B478" s="112"/>
      <c r="I478" s="109">
        <v>807</v>
      </c>
      <c r="J478" s="109" t="s">
        <v>712</v>
      </c>
      <c r="N478" s="29"/>
      <c r="O478" s="159"/>
      <c r="Q478" s="23"/>
      <c r="R478" s="24">
        <v>801</v>
      </c>
      <c r="S478" s="29">
        <v>40581</v>
      </c>
      <c r="T478" s="23" t="s">
        <v>720</v>
      </c>
      <c r="V478" s="33">
        <v>801</v>
      </c>
      <c r="W478" s="23" t="s">
        <v>249</v>
      </c>
      <c r="X478" s="32" t="s">
        <v>97</v>
      </c>
      <c r="Y478" s="163"/>
    </row>
    <row r="479" spans="2:25" x14ac:dyDescent="0.25">
      <c r="B479" s="112"/>
      <c r="I479" s="109">
        <v>808</v>
      </c>
      <c r="J479" s="109" t="s">
        <v>712</v>
      </c>
      <c r="N479" s="29"/>
      <c r="O479" s="159"/>
      <c r="Q479" s="23"/>
      <c r="R479" s="24">
        <v>802</v>
      </c>
      <c r="S479" s="29">
        <v>40581</v>
      </c>
      <c r="T479" s="23" t="s">
        <v>719</v>
      </c>
      <c r="V479" s="33">
        <v>802</v>
      </c>
      <c r="W479" s="23" t="s">
        <v>597</v>
      </c>
      <c r="X479" s="32" t="s">
        <v>90</v>
      </c>
      <c r="Y479" s="163"/>
    </row>
    <row r="480" spans="2:25" x14ac:dyDescent="0.25">
      <c r="B480" s="112"/>
      <c r="I480" s="109">
        <v>810</v>
      </c>
      <c r="J480" s="109" t="s">
        <v>712</v>
      </c>
      <c r="N480" s="29"/>
      <c r="O480" s="159"/>
      <c r="Q480" s="23"/>
      <c r="R480" s="24">
        <v>803</v>
      </c>
      <c r="S480" s="29">
        <v>40581</v>
      </c>
      <c r="T480" s="23" t="s">
        <v>719</v>
      </c>
      <c r="V480" s="33">
        <v>803</v>
      </c>
      <c r="W480" s="23" t="s">
        <v>598</v>
      </c>
      <c r="X480" s="32" t="s">
        <v>90</v>
      </c>
      <c r="Y480" s="163"/>
    </row>
    <row r="481" spans="2:25" x14ac:dyDescent="0.25">
      <c r="B481" s="112"/>
      <c r="I481" s="109">
        <v>811</v>
      </c>
      <c r="J481" s="109" t="s">
        <v>712</v>
      </c>
      <c r="N481" s="29"/>
      <c r="O481" s="159"/>
      <c r="Q481" s="23"/>
      <c r="R481" s="24">
        <v>804</v>
      </c>
      <c r="S481" s="29">
        <v>40581</v>
      </c>
      <c r="T481" s="23" t="s">
        <v>720</v>
      </c>
      <c r="V481" s="33">
        <v>804</v>
      </c>
      <c r="W481" s="23" t="s">
        <v>599</v>
      </c>
      <c r="X481" s="32" t="s">
        <v>97</v>
      </c>
      <c r="Y481" s="163"/>
    </row>
    <row r="482" spans="2:25" x14ac:dyDescent="0.25">
      <c r="B482" s="112"/>
      <c r="I482" s="109">
        <v>812</v>
      </c>
      <c r="J482" s="109" t="s">
        <v>712</v>
      </c>
      <c r="N482" s="29"/>
      <c r="O482" s="159"/>
      <c r="Q482" s="23"/>
      <c r="R482" s="24">
        <v>807</v>
      </c>
      <c r="S482" s="29">
        <v>40685</v>
      </c>
      <c r="T482" s="23" t="s">
        <v>720</v>
      </c>
      <c r="V482" s="33">
        <v>807</v>
      </c>
      <c r="W482" s="23" t="s">
        <v>600</v>
      </c>
      <c r="X482" s="32" t="s">
        <v>102</v>
      </c>
      <c r="Y482" s="163"/>
    </row>
    <row r="483" spans="2:25" x14ac:dyDescent="0.25">
      <c r="B483" s="112"/>
      <c r="I483" s="109">
        <v>813</v>
      </c>
      <c r="J483" s="109" t="s">
        <v>712</v>
      </c>
      <c r="N483" s="29"/>
      <c r="O483" s="159"/>
      <c r="Q483" s="23"/>
      <c r="R483" s="24">
        <v>808</v>
      </c>
      <c r="S483" s="29">
        <v>40685</v>
      </c>
      <c r="T483" s="23" t="s">
        <v>719</v>
      </c>
      <c r="V483" s="33">
        <v>808</v>
      </c>
      <c r="W483" s="23" t="s">
        <v>601</v>
      </c>
      <c r="X483" s="32" t="s">
        <v>107</v>
      </c>
      <c r="Y483" s="163"/>
    </row>
    <row r="484" spans="2:25" x14ac:dyDescent="0.25">
      <c r="B484" s="112"/>
      <c r="I484" s="109">
        <v>814</v>
      </c>
      <c r="J484" s="109" t="s">
        <v>712</v>
      </c>
      <c r="N484" s="29"/>
      <c r="O484" s="159"/>
      <c r="Q484" s="23"/>
      <c r="R484" s="24">
        <v>810</v>
      </c>
      <c r="S484" s="29">
        <v>40685</v>
      </c>
      <c r="T484" s="23" t="s">
        <v>720</v>
      </c>
      <c r="V484" s="33">
        <v>810</v>
      </c>
      <c r="W484" s="23" t="s">
        <v>880</v>
      </c>
      <c r="X484" s="32" t="s">
        <v>89</v>
      </c>
      <c r="Y484" s="163"/>
    </row>
    <row r="485" spans="2:25" x14ac:dyDescent="0.25">
      <c r="B485" s="112"/>
      <c r="I485" s="114">
        <v>815</v>
      </c>
      <c r="J485" s="109" t="s">
        <v>712</v>
      </c>
      <c r="N485" s="29"/>
      <c r="O485" s="159"/>
      <c r="Q485" s="23"/>
      <c r="R485" s="24">
        <v>811</v>
      </c>
      <c r="S485" s="29">
        <v>40685</v>
      </c>
      <c r="T485" s="23" t="s">
        <v>720</v>
      </c>
      <c r="V485" s="36">
        <v>811</v>
      </c>
      <c r="W485" s="23" t="s">
        <v>602</v>
      </c>
      <c r="X485" s="32" t="s">
        <v>100</v>
      </c>
      <c r="Y485" s="163"/>
    </row>
    <row r="486" spans="2:25" x14ac:dyDescent="0.25">
      <c r="B486" s="112"/>
      <c r="I486" s="114">
        <v>816</v>
      </c>
      <c r="J486" s="109" t="s">
        <v>712</v>
      </c>
      <c r="N486" s="29"/>
      <c r="O486" s="159"/>
      <c r="Q486" s="23"/>
      <c r="R486" s="24">
        <v>812</v>
      </c>
      <c r="S486" s="29">
        <v>40685</v>
      </c>
      <c r="T486" s="23" t="s">
        <v>720</v>
      </c>
      <c r="V486" s="36">
        <v>812</v>
      </c>
      <c r="W486" s="23" t="s">
        <v>603</v>
      </c>
      <c r="X486" s="32" t="s">
        <v>97</v>
      </c>
      <c r="Y486" s="163"/>
    </row>
    <row r="487" spans="2:25" x14ac:dyDescent="0.25">
      <c r="B487" s="112"/>
      <c r="I487" s="114">
        <v>817</v>
      </c>
      <c r="J487" s="109" t="s">
        <v>712</v>
      </c>
      <c r="N487" s="29"/>
      <c r="O487" s="159"/>
      <c r="Q487" s="23"/>
      <c r="R487" s="24">
        <v>813</v>
      </c>
      <c r="S487" s="29">
        <v>40685</v>
      </c>
      <c r="T487" s="23" t="s">
        <v>719</v>
      </c>
      <c r="V487" s="36">
        <v>813</v>
      </c>
      <c r="W487" s="23" t="s">
        <v>604</v>
      </c>
      <c r="X487" s="32" t="s">
        <v>90</v>
      </c>
      <c r="Y487" s="163"/>
    </row>
    <row r="488" spans="2:25" x14ac:dyDescent="0.25">
      <c r="B488" s="112"/>
      <c r="I488" s="114">
        <v>818</v>
      </c>
      <c r="J488" s="109" t="s">
        <v>712</v>
      </c>
      <c r="N488" s="29"/>
      <c r="O488" s="159"/>
      <c r="Q488" s="23"/>
      <c r="R488" s="24">
        <v>814</v>
      </c>
      <c r="S488" s="29">
        <v>40685</v>
      </c>
      <c r="T488" s="23" t="s">
        <v>720</v>
      </c>
      <c r="V488" s="36">
        <v>814</v>
      </c>
      <c r="W488" s="23" t="s">
        <v>605</v>
      </c>
      <c r="X488" s="32" t="s">
        <v>99</v>
      </c>
      <c r="Y488" s="163"/>
    </row>
    <row r="489" spans="2:25" x14ac:dyDescent="0.25">
      <c r="B489" s="112"/>
      <c r="I489" s="114">
        <v>819</v>
      </c>
      <c r="J489" s="109" t="s">
        <v>712</v>
      </c>
      <c r="N489" s="29"/>
      <c r="O489" s="159"/>
      <c r="Q489" s="23"/>
      <c r="R489" s="35">
        <v>815</v>
      </c>
      <c r="S489" s="29">
        <v>40892</v>
      </c>
      <c r="T489" s="23" t="s">
        <v>720</v>
      </c>
      <c r="V489" s="36">
        <v>815</v>
      </c>
      <c r="W489" s="23" t="s">
        <v>631</v>
      </c>
      <c r="X489" s="32" t="s">
        <v>107</v>
      </c>
      <c r="Y489" s="163"/>
    </row>
    <row r="490" spans="2:25" x14ac:dyDescent="0.25">
      <c r="B490" s="112"/>
      <c r="I490" s="114">
        <v>820</v>
      </c>
      <c r="J490" s="109" t="s">
        <v>712</v>
      </c>
      <c r="N490" s="29"/>
      <c r="O490" s="159"/>
      <c r="Q490" s="23"/>
      <c r="R490" s="35">
        <v>816</v>
      </c>
      <c r="S490" s="29">
        <v>40892</v>
      </c>
      <c r="T490" s="23" t="s">
        <v>720</v>
      </c>
      <c r="V490" s="36">
        <v>816</v>
      </c>
      <c r="W490" s="23" t="s">
        <v>632</v>
      </c>
      <c r="X490" s="32" t="s">
        <v>102</v>
      </c>
      <c r="Y490" s="163"/>
    </row>
    <row r="491" spans="2:25" x14ac:dyDescent="0.25">
      <c r="B491" s="112"/>
      <c r="I491" s="114">
        <v>822</v>
      </c>
      <c r="J491" s="109" t="s">
        <v>712</v>
      </c>
      <c r="N491" s="29"/>
      <c r="O491" s="159"/>
      <c r="Q491" s="23"/>
      <c r="R491" s="35">
        <v>817</v>
      </c>
      <c r="S491" s="29">
        <v>40892</v>
      </c>
      <c r="T491" s="23" t="s">
        <v>720</v>
      </c>
      <c r="V491" s="36">
        <v>817</v>
      </c>
      <c r="W491" s="23" t="s">
        <v>633</v>
      </c>
      <c r="X491" s="32" t="s">
        <v>102</v>
      </c>
      <c r="Y491" s="163"/>
    </row>
    <row r="492" spans="2:25" x14ac:dyDescent="0.25">
      <c r="B492" s="112"/>
      <c r="I492" s="114">
        <v>823</v>
      </c>
      <c r="J492" s="109" t="s">
        <v>712</v>
      </c>
      <c r="N492" s="29"/>
      <c r="O492" s="159"/>
      <c r="Q492" s="23"/>
      <c r="R492" s="35">
        <v>818</v>
      </c>
      <c r="S492" s="29">
        <v>40892</v>
      </c>
      <c r="T492" s="23" t="s">
        <v>720</v>
      </c>
      <c r="V492" s="36">
        <v>818</v>
      </c>
      <c r="W492" s="23" t="s">
        <v>634</v>
      </c>
      <c r="X492" s="32" t="s">
        <v>105</v>
      </c>
      <c r="Y492" s="163"/>
    </row>
    <row r="493" spans="2:25" x14ac:dyDescent="0.25">
      <c r="B493" s="112"/>
      <c r="I493" s="114">
        <v>824</v>
      </c>
      <c r="J493" s="109" t="s">
        <v>712</v>
      </c>
      <c r="N493" s="29"/>
      <c r="O493" s="159"/>
      <c r="Q493" s="23"/>
      <c r="R493" s="35">
        <v>819</v>
      </c>
      <c r="S493" s="29">
        <v>40892</v>
      </c>
      <c r="T493" s="23" t="s">
        <v>721</v>
      </c>
      <c r="V493" s="36">
        <v>819</v>
      </c>
      <c r="W493" s="23" t="s">
        <v>881</v>
      </c>
      <c r="X493" s="32" t="s">
        <v>91</v>
      </c>
      <c r="Y493" s="163"/>
    </row>
    <row r="494" spans="2:25" x14ac:dyDescent="0.25">
      <c r="B494" s="112"/>
      <c r="I494" s="114">
        <v>825</v>
      </c>
      <c r="J494" s="109" t="s">
        <v>712</v>
      </c>
      <c r="N494" s="29"/>
      <c r="O494" s="159"/>
      <c r="Q494" s="23"/>
      <c r="R494" s="35">
        <v>820</v>
      </c>
      <c r="S494" s="29">
        <v>40892</v>
      </c>
      <c r="T494" s="23" t="s">
        <v>719</v>
      </c>
      <c r="V494" s="36">
        <v>820</v>
      </c>
      <c r="W494" s="23" t="s">
        <v>635</v>
      </c>
      <c r="X494" s="32" t="s">
        <v>90</v>
      </c>
      <c r="Y494" s="163"/>
    </row>
    <row r="495" spans="2:25" x14ac:dyDescent="0.25">
      <c r="B495" s="112"/>
      <c r="I495" s="114">
        <v>826</v>
      </c>
      <c r="J495" s="109" t="s">
        <v>712</v>
      </c>
      <c r="N495" s="29"/>
      <c r="O495" s="159"/>
      <c r="Q495" s="23"/>
      <c r="R495" s="35">
        <v>822</v>
      </c>
      <c r="S495" s="29">
        <v>40892</v>
      </c>
      <c r="T495" s="23" t="s">
        <v>720</v>
      </c>
      <c r="V495" s="36">
        <v>822</v>
      </c>
      <c r="W495" s="23" t="s">
        <v>882</v>
      </c>
      <c r="X495" s="32" t="s">
        <v>101</v>
      </c>
      <c r="Y495" s="163"/>
    </row>
    <row r="496" spans="2:25" x14ac:dyDescent="0.25">
      <c r="B496" s="112"/>
      <c r="I496" s="114">
        <v>828</v>
      </c>
      <c r="J496" s="109" t="s">
        <v>712</v>
      </c>
      <c r="N496" s="29"/>
      <c r="O496" s="159"/>
      <c r="Q496" s="23"/>
      <c r="R496" s="35">
        <v>823</v>
      </c>
      <c r="S496" s="29">
        <v>40892</v>
      </c>
      <c r="T496" s="23" t="s">
        <v>719</v>
      </c>
      <c r="V496" s="36">
        <v>823</v>
      </c>
      <c r="W496" s="23" t="s">
        <v>636</v>
      </c>
      <c r="X496" s="32" t="s">
        <v>94</v>
      </c>
      <c r="Y496" s="163"/>
    </row>
    <row r="497" spans="2:25" x14ac:dyDescent="0.25">
      <c r="B497" s="112"/>
      <c r="I497" s="109">
        <v>829</v>
      </c>
      <c r="J497" s="109" t="s">
        <v>712</v>
      </c>
      <c r="N497" s="29"/>
      <c r="O497" s="159"/>
      <c r="Q497" s="23"/>
      <c r="R497" s="35">
        <v>824</v>
      </c>
      <c r="S497" s="29">
        <v>41000</v>
      </c>
      <c r="T497" s="23" t="s">
        <v>719</v>
      </c>
      <c r="V497" s="33">
        <v>824</v>
      </c>
      <c r="W497" s="23" t="s">
        <v>883</v>
      </c>
      <c r="X497" s="32" t="s">
        <v>103</v>
      </c>
      <c r="Y497" s="163"/>
    </row>
    <row r="498" spans="2:25" x14ac:dyDescent="0.25">
      <c r="B498" s="112"/>
      <c r="I498" s="109">
        <v>830</v>
      </c>
      <c r="J498" s="109" t="s">
        <v>712</v>
      </c>
      <c r="N498" s="29"/>
      <c r="O498" s="159"/>
      <c r="Q498" s="23"/>
      <c r="R498" s="35">
        <v>825</v>
      </c>
      <c r="S498" s="29">
        <v>41000</v>
      </c>
      <c r="T498" s="23" t="s">
        <v>719</v>
      </c>
      <c r="V498" s="36">
        <v>825</v>
      </c>
      <c r="W498" s="23" t="s">
        <v>884</v>
      </c>
      <c r="X498" s="32" t="s">
        <v>93</v>
      </c>
      <c r="Y498" s="163"/>
    </row>
    <row r="499" spans="2:25" x14ac:dyDescent="0.25">
      <c r="B499" s="112"/>
      <c r="I499" s="109">
        <v>831</v>
      </c>
      <c r="J499" s="109" t="s">
        <v>712</v>
      </c>
      <c r="N499" s="29"/>
      <c r="Q499" s="23"/>
      <c r="R499" s="35">
        <v>826</v>
      </c>
      <c r="S499" s="29">
        <v>41000</v>
      </c>
      <c r="T499" s="23" t="s">
        <v>720</v>
      </c>
      <c r="V499" s="33">
        <v>826</v>
      </c>
      <c r="W499" s="23" t="s">
        <v>637</v>
      </c>
      <c r="X499" s="32" t="s">
        <v>105</v>
      </c>
      <c r="Y499" s="163"/>
    </row>
    <row r="500" spans="2:25" x14ac:dyDescent="0.25">
      <c r="B500" s="112"/>
      <c r="I500" s="109">
        <v>832</v>
      </c>
      <c r="J500" s="109" t="s">
        <v>712</v>
      </c>
      <c r="N500" s="29"/>
      <c r="Q500" s="23"/>
      <c r="R500" s="35">
        <v>828</v>
      </c>
      <c r="S500" s="29">
        <v>41000</v>
      </c>
      <c r="T500" s="23" t="s">
        <v>720</v>
      </c>
      <c r="V500" s="36">
        <v>828</v>
      </c>
      <c r="W500" s="23" t="s">
        <v>638</v>
      </c>
      <c r="X500" s="32" t="s">
        <v>90</v>
      </c>
      <c r="Y500" s="163"/>
    </row>
    <row r="501" spans="2:25" x14ac:dyDescent="0.25">
      <c r="B501" s="112"/>
      <c r="I501" s="109">
        <v>833</v>
      </c>
      <c r="J501" s="109" t="s">
        <v>712</v>
      </c>
      <c r="N501" s="29"/>
      <c r="Q501" s="23"/>
      <c r="R501" s="24">
        <v>829</v>
      </c>
      <c r="S501" s="29">
        <v>41126</v>
      </c>
      <c r="T501" s="23" t="s">
        <v>719</v>
      </c>
      <c r="V501" s="33">
        <v>829</v>
      </c>
      <c r="W501" s="23" t="s">
        <v>885</v>
      </c>
      <c r="X501" s="32" t="s">
        <v>106</v>
      </c>
      <c r="Y501" s="163"/>
    </row>
    <row r="502" spans="2:25" x14ac:dyDescent="0.25">
      <c r="B502" s="112"/>
      <c r="I502" s="109">
        <v>834</v>
      </c>
      <c r="J502" s="109" t="s">
        <v>712</v>
      </c>
      <c r="N502" s="29"/>
      <c r="Q502" s="23"/>
      <c r="R502" s="24">
        <v>830</v>
      </c>
      <c r="S502" s="29">
        <v>41126</v>
      </c>
      <c r="T502" s="23" t="s">
        <v>719</v>
      </c>
      <c r="V502" s="36">
        <v>830</v>
      </c>
      <c r="W502" s="23" t="s">
        <v>886</v>
      </c>
      <c r="X502" s="32" t="s">
        <v>90</v>
      </c>
      <c r="Y502" s="163"/>
    </row>
    <row r="503" spans="2:25" x14ac:dyDescent="0.25">
      <c r="B503" s="112"/>
      <c r="I503" s="109">
        <v>835</v>
      </c>
      <c r="J503" s="109" t="s">
        <v>712</v>
      </c>
      <c r="N503" s="29"/>
      <c r="Q503" s="23"/>
      <c r="R503" s="24">
        <v>831</v>
      </c>
      <c r="S503" s="29">
        <v>41126</v>
      </c>
      <c r="T503" s="23" t="s">
        <v>719</v>
      </c>
      <c r="V503" s="33">
        <v>831</v>
      </c>
      <c r="W503" s="23" t="s">
        <v>887</v>
      </c>
      <c r="X503" s="37" t="s">
        <v>107</v>
      </c>
      <c r="Y503" s="163"/>
    </row>
    <row r="504" spans="2:25" x14ac:dyDescent="0.25">
      <c r="B504" s="112"/>
      <c r="I504" s="109">
        <v>836</v>
      </c>
      <c r="J504" s="109" t="s">
        <v>712</v>
      </c>
      <c r="N504" s="29"/>
      <c r="Q504" s="23"/>
      <c r="R504" s="24">
        <v>832</v>
      </c>
      <c r="S504" s="29">
        <v>41126</v>
      </c>
      <c r="T504" s="23" t="s">
        <v>719</v>
      </c>
      <c r="V504" s="36">
        <v>832</v>
      </c>
      <c r="W504" s="23" t="s">
        <v>888</v>
      </c>
      <c r="X504" s="37" t="s">
        <v>93</v>
      </c>
      <c r="Y504" s="163"/>
    </row>
    <row r="505" spans="2:25" x14ac:dyDescent="0.25">
      <c r="B505" s="112"/>
      <c r="I505" s="109">
        <v>837</v>
      </c>
      <c r="J505" s="109" t="s">
        <v>712</v>
      </c>
      <c r="Q505" s="23"/>
      <c r="R505" s="24">
        <v>833</v>
      </c>
      <c r="S505" s="29">
        <v>41126</v>
      </c>
      <c r="T505" s="23" t="s">
        <v>721</v>
      </c>
      <c r="V505" s="33">
        <v>833</v>
      </c>
      <c r="W505" s="23" t="s">
        <v>889</v>
      </c>
      <c r="X505" s="37" t="s">
        <v>90</v>
      </c>
      <c r="Y505" s="163"/>
    </row>
    <row r="506" spans="2:25" x14ac:dyDescent="0.25">
      <c r="B506" s="112"/>
      <c r="I506" s="109">
        <v>838</v>
      </c>
      <c r="J506" s="109" t="s">
        <v>712</v>
      </c>
      <c r="N506" s="24"/>
      <c r="O506" s="111"/>
      <c r="Q506" s="23"/>
      <c r="R506" s="24">
        <v>834</v>
      </c>
      <c r="S506" s="29">
        <v>41126</v>
      </c>
      <c r="T506" s="23" t="s">
        <v>720</v>
      </c>
      <c r="V506" s="36">
        <v>834</v>
      </c>
      <c r="W506" s="23" t="s">
        <v>639</v>
      </c>
      <c r="X506" s="37" t="s">
        <v>107</v>
      </c>
      <c r="Y506" s="163"/>
    </row>
    <row r="507" spans="2:25" x14ac:dyDescent="0.25">
      <c r="B507" s="112"/>
      <c r="I507" s="109">
        <v>839</v>
      </c>
      <c r="J507" s="109" t="s">
        <v>712</v>
      </c>
      <c r="Q507" s="23"/>
      <c r="R507" s="24">
        <v>835</v>
      </c>
      <c r="S507" s="29">
        <v>41246</v>
      </c>
      <c r="T507" s="23" t="s">
        <v>720</v>
      </c>
      <c r="V507" s="33">
        <v>835</v>
      </c>
      <c r="W507" s="23" t="s">
        <v>640</v>
      </c>
      <c r="X507" s="37" t="s">
        <v>89</v>
      </c>
      <c r="Y507" s="163"/>
    </row>
    <row r="508" spans="2:25" x14ac:dyDescent="0.25">
      <c r="B508" s="112"/>
      <c r="I508" s="109">
        <v>840</v>
      </c>
      <c r="J508" s="109" t="s">
        <v>712</v>
      </c>
      <c r="Q508" s="23"/>
      <c r="R508" s="24">
        <v>836</v>
      </c>
      <c r="S508" s="29">
        <v>41246</v>
      </c>
      <c r="T508" s="23" t="s">
        <v>720</v>
      </c>
      <c r="V508" s="36">
        <v>836</v>
      </c>
      <c r="W508" s="23" t="s">
        <v>641</v>
      </c>
      <c r="X508" s="37" t="s">
        <v>102</v>
      </c>
      <c r="Y508" s="163"/>
    </row>
    <row r="509" spans="2:25" x14ac:dyDescent="0.25">
      <c r="B509" s="112"/>
      <c r="I509" s="109">
        <v>841</v>
      </c>
      <c r="J509" s="109" t="s">
        <v>712</v>
      </c>
      <c r="Q509" s="23"/>
      <c r="R509" s="24">
        <v>837</v>
      </c>
      <c r="S509" s="29">
        <v>41246</v>
      </c>
      <c r="T509" s="23" t="s">
        <v>719</v>
      </c>
      <c r="V509" s="33">
        <v>837</v>
      </c>
      <c r="W509" s="23" t="s">
        <v>650</v>
      </c>
      <c r="X509" s="37" t="s">
        <v>95</v>
      </c>
      <c r="Y509" s="163"/>
    </row>
    <row r="510" spans="2:25" x14ac:dyDescent="0.25">
      <c r="B510" s="112"/>
      <c r="I510" s="109">
        <v>842</v>
      </c>
      <c r="J510" s="109" t="s">
        <v>712</v>
      </c>
      <c r="N510" s="24"/>
      <c r="O510" s="111"/>
      <c r="Q510" s="23"/>
      <c r="R510" s="24">
        <v>838</v>
      </c>
      <c r="S510" s="29">
        <v>41246</v>
      </c>
      <c r="T510" s="23" t="s">
        <v>720</v>
      </c>
      <c r="V510" s="36">
        <v>838</v>
      </c>
      <c r="W510" s="23" t="s">
        <v>651</v>
      </c>
      <c r="X510" s="37" t="s">
        <v>108</v>
      </c>
      <c r="Y510" s="163"/>
    </row>
    <row r="511" spans="2:25" x14ac:dyDescent="0.25">
      <c r="B511" s="112"/>
      <c r="I511" s="109">
        <v>843</v>
      </c>
      <c r="J511" s="109" t="s">
        <v>712</v>
      </c>
      <c r="N511" s="29"/>
      <c r="Q511" s="23"/>
      <c r="R511" s="24">
        <v>839</v>
      </c>
      <c r="S511" s="29">
        <v>41246</v>
      </c>
      <c r="T511" s="23" t="s">
        <v>720</v>
      </c>
      <c r="V511" s="33">
        <v>839</v>
      </c>
      <c r="W511" s="23" t="s">
        <v>645</v>
      </c>
      <c r="X511" s="37" t="s">
        <v>674</v>
      </c>
      <c r="Y511" s="163"/>
    </row>
    <row r="512" spans="2:25" x14ac:dyDescent="0.25">
      <c r="B512" s="112"/>
      <c r="I512" s="109">
        <v>844</v>
      </c>
      <c r="J512" s="109" t="s">
        <v>712</v>
      </c>
      <c r="N512" s="29"/>
      <c r="Q512" s="23"/>
      <c r="R512" s="24">
        <v>840</v>
      </c>
      <c r="S512" s="29">
        <v>41246</v>
      </c>
      <c r="T512" s="23" t="s">
        <v>719</v>
      </c>
      <c r="V512" s="36">
        <v>840</v>
      </c>
      <c r="W512" s="23" t="s">
        <v>642</v>
      </c>
      <c r="X512" s="37" t="s">
        <v>674</v>
      </c>
      <c r="Y512" s="163"/>
    </row>
    <row r="513" spans="2:25" x14ac:dyDescent="0.25">
      <c r="B513" s="112"/>
      <c r="I513" s="109">
        <v>845</v>
      </c>
      <c r="J513" s="109" t="s">
        <v>712</v>
      </c>
      <c r="N513" s="29"/>
      <c r="Q513" s="23"/>
      <c r="R513" s="24">
        <v>841</v>
      </c>
      <c r="S513" s="29">
        <v>41246</v>
      </c>
      <c r="T513" s="23" t="s">
        <v>720</v>
      </c>
      <c r="V513" s="33">
        <v>841</v>
      </c>
      <c r="W513" s="23" t="s">
        <v>643</v>
      </c>
      <c r="X513" s="37" t="s">
        <v>674</v>
      </c>
      <c r="Y513" s="163"/>
    </row>
    <row r="514" spans="2:25" x14ac:dyDescent="0.25">
      <c r="B514" s="112"/>
      <c r="I514" s="109">
        <v>846</v>
      </c>
      <c r="J514" s="109" t="s">
        <v>712</v>
      </c>
      <c r="N514" s="29"/>
      <c r="Q514" s="23"/>
      <c r="R514" s="24">
        <v>842</v>
      </c>
      <c r="S514" s="29">
        <v>41246</v>
      </c>
      <c r="T514" s="23" t="s">
        <v>720</v>
      </c>
      <c r="V514" s="36">
        <v>842</v>
      </c>
      <c r="W514" s="23" t="s">
        <v>655</v>
      </c>
      <c r="X514" s="37" t="s">
        <v>674</v>
      </c>
      <c r="Y514" s="163"/>
    </row>
    <row r="515" spans="2:25" x14ac:dyDescent="0.25">
      <c r="B515" s="112"/>
      <c r="I515" s="109">
        <v>847</v>
      </c>
      <c r="J515" s="109" t="s">
        <v>712</v>
      </c>
      <c r="N515" s="29"/>
      <c r="Q515" s="23"/>
      <c r="R515" s="24">
        <v>843</v>
      </c>
      <c r="S515" s="29">
        <v>41246</v>
      </c>
      <c r="T515" s="23" t="s">
        <v>720</v>
      </c>
      <c r="V515" s="33">
        <v>843</v>
      </c>
      <c r="W515" s="23" t="s">
        <v>648</v>
      </c>
      <c r="X515" s="37" t="s">
        <v>674</v>
      </c>
      <c r="Y515" s="163"/>
    </row>
    <row r="516" spans="2:25" x14ac:dyDescent="0.25">
      <c r="B516" s="112"/>
      <c r="I516" s="109">
        <v>848</v>
      </c>
      <c r="J516" s="109" t="s">
        <v>712</v>
      </c>
      <c r="N516" s="29"/>
      <c r="Q516" s="23"/>
      <c r="R516" s="24">
        <v>844</v>
      </c>
      <c r="S516" s="29">
        <v>41246</v>
      </c>
      <c r="T516" s="23" t="s">
        <v>720</v>
      </c>
      <c r="V516" s="36">
        <v>844</v>
      </c>
      <c r="W516" s="23" t="s">
        <v>649</v>
      </c>
      <c r="X516" s="37" t="s">
        <v>674</v>
      </c>
      <c r="Y516" s="163"/>
    </row>
    <row r="517" spans="2:25" x14ac:dyDescent="0.25">
      <c r="B517" s="112"/>
      <c r="I517" s="109">
        <v>849</v>
      </c>
      <c r="J517" s="109" t="s">
        <v>712</v>
      </c>
      <c r="N517" s="29"/>
      <c r="Q517" s="23"/>
      <c r="R517" s="24">
        <v>845</v>
      </c>
      <c r="S517" s="29">
        <v>41246</v>
      </c>
      <c r="T517" s="23" t="s">
        <v>720</v>
      </c>
      <c r="V517" s="33">
        <v>845</v>
      </c>
      <c r="W517" s="23" t="s">
        <v>652</v>
      </c>
      <c r="X517" s="37" t="s">
        <v>674</v>
      </c>
      <c r="Y517" s="163"/>
    </row>
    <row r="518" spans="2:25" x14ac:dyDescent="0.25">
      <c r="B518" s="112"/>
      <c r="I518" s="109">
        <v>850</v>
      </c>
      <c r="J518" s="109" t="s">
        <v>712</v>
      </c>
      <c r="N518" s="29"/>
      <c r="Q518" s="23"/>
      <c r="R518" s="24">
        <v>846</v>
      </c>
      <c r="S518" s="29">
        <v>41246</v>
      </c>
      <c r="T518" s="23" t="s">
        <v>720</v>
      </c>
      <c r="V518" s="36">
        <v>846</v>
      </c>
      <c r="W518" s="23" t="s">
        <v>644</v>
      </c>
      <c r="X518" s="37" t="s">
        <v>664</v>
      </c>
      <c r="Y518" s="163"/>
    </row>
    <row r="519" spans="2:25" x14ac:dyDescent="0.25">
      <c r="B519" s="112"/>
      <c r="I519" s="114">
        <v>851</v>
      </c>
      <c r="J519" s="109" t="s">
        <v>712</v>
      </c>
      <c r="N519" s="29"/>
      <c r="Q519" s="23"/>
      <c r="R519" s="24">
        <v>847</v>
      </c>
      <c r="S519" s="29">
        <v>41246</v>
      </c>
      <c r="T519" s="23" t="s">
        <v>720</v>
      </c>
      <c r="V519" s="36">
        <v>847</v>
      </c>
      <c r="W519" s="23" t="s">
        <v>646</v>
      </c>
      <c r="X519" s="37" t="s">
        <v>664</v>
      </c>
      <c r="Y519" s="163"/>
    </row>
    <row r="520" spans="2:25" x14ac:dyDescent="0.25">
      <c r="B520" s="112"/>
      <c r="I520" s="114">
        <v>852</v>
      </c>
      <c r="J520" s="109" t="s">
        <v>712</v>
      </c>
      <c r="N520" s="29"/>
      <c r="Q520" s="23"/>
      <c r="R520" s="24">
        <v>848</v>
      </c>
      <c r="S520" s="29">
        <v>41246</v>
      </c>
      <c r="T520" s="23" t="s">
        <v>720</v>
      </c>
      <c r="V520" s="36">
        <v>848</v>
      </c>
      <c r="W520" s="23" t="s">
        <v>647</v>
      </c>
      <c r="X520" s="37" t="s">
        <v>664</v>
      </c>
      <c r="Y520" s="163"/>
    </row>
    <row r="521" spans="2:25" x14ac:dyDescent="0.25">
      <c r="B521" s="112"/>
      <c r="I521" s="114">
        <v>853</v>
      </c>
      <c r="J521" s="109" t="s">
        <v>712</v>
      </c>
      <c r="N521" s="29"/>
      <c r="Q521" s="23"/>
      <c r="R521" s="24">
        <v>849</v>
      </c>
      <c r="S521" s="29">
        <v>41246</v>
      </c>
      <c r="T521" s="23" t="s">
        <v>720</v>
      </c>
      <c r="V521" s="36">
        <v>849</v>
      </c>
      <c r="W521" s="23" t="s">
        <v>653</v>
      </c>
      <c r="X521" s="37" t="s">
        <v>664</v>
      </c>
      <c r="Y521" s="163"/>
    </row>
    <row r="522" spans="2:25" x14ac:dyDescent="0.25">
      <c r="B522" s="112"/>
      <c r="I522" s="114">
        <v>854</v>
      </c>
      <c r="J522" s="109" t="s">
        <v>712</v>
      </c>
      <c r="N522" s="29"/>
      <c r="Q522" s="23"/>
      <c r="R522" s="24">
        <v>850</v>
      </c>
      <c r="S522" s="29">
        <v>41246</v>
      </c>
      <c r="T522" s="23" t="s">
        <v>720</v>
      </c>
      <c r="V522" s="36">
        <v>850</v>
      </c>
      <c r="W522" s="23" t="s">
        <v>654</v>
      </c>
      <c r="X522" s="37" t="s">
        <v>664</v>
      </c>
      <c r="Y522" s="163"/>
    </row>
    <row r="523" spans="2:25" x14ac:dyDescent="0.25">
      <c r="B523" s="112"/>
      <c r="I523" s="114">
        <v>855</v>
      </c>
      <c r="J523" s="109" t="s">
        <v>712</v>
      </c>
      <c r="N523" s="29"/>
      <c r="Q523" s="23"/>
      <c r="R523" s="35">
        <v>851</v>
      </c>
      <c r="S523" s="29">
        <v>41385</v>
      </c>
      <c r="T523" s="23" t="s">
        <v>719</v>
      </c>
      <c r="V523" s="36">
        <v>851</v>
      </c>
      <c r="W523" s="23" t="s">
        <v>658</v>
      </c>
      <c r="X523" s="37" t="s">
        <v>89</v>
      </c>
      <c r="Y523" s="163"/>
    </row>
    <row r="524" spans="2:25" x14ac:dyDescent="0.25">
      <c r="B524" s="112"/>
      <c r="I524" s="114">
        <v>856</v>
      </c>
      <c r="J524" s="109" t="s">
        <v>712</v>
      </c>
      <c r="N524" s="29"/>
      <c r="Q524" s="23"/>
      <c r="R524" s="35">
        <v>852</v>
      </c>
      <c r="S524" s="29">
        <v>41385</v>
      </c>
      <c r="T524" s="23" t="s">
        <v>719</v>
      </c>
      <c r="V524" s="36">
        <v>852</v>
      </c>
      <c r="W524" s="23" t="s">
        <v>659</v>
      </c>
      <c r="X524" s="37" t="s">
        <v>90</v>
      </c>
      <c r="Y524" s="163"/>
    </row>
    <row r="525" spans="2:25" x14ac:dyDescent="0.25">
      <c r="B525" s="112"/>
      <c r="I525" s="114">
        <v>857</v>
      </c>
      <c r="J525" s="109" t="s">
        <v>712</v>
      </c>
      <c r="N525" s="29"/>
      <c r="Q525" s="23"/>
      <c r="R525" s="35">
        <v>853</v>
      </c>
      <c r="S525" s="29">
        <v>41385</v>
      </c>
      <c r="T525" s="23" t="s">
        <v>720</v>
      </c>
      <c r="V525" s="36">
        <v>853</v>
      </c>
      <c r="W525" s="23" t="s">
        <v>660</v>
      </c>
      <c r="X525" s="37" t="s">
        <v>100</v>
      </c>
      <c r="Y525" s="163"/>
    </row>
    <row r="526" spans="2:25" x14ac:dyDescent="0.25">
      <c r="B526" s="112"/>
      <c r="I526" s="114">
        <v>858</v>
      </c>
      <c r="J526" s="109" t="s">
        <v>712</v>
      </c>
      <c r="N526" s="29"/>
      <c r="Q526" s="23"/>
      <c r="R526" s="35">
        <v>854</v>
      </c>
      <c r="S526" s="29">
        <v>41385</v>
      </c>
      <c r="T526" s="23" t="s">
        <v>720</v>
      </c>
      <c r="V526" s="36">
        <v>854</v>
      </c>
      <c r="W526" s="23" t="s">
        <v>661</v>
      </c>
      <c r="X526" s="37" t="s">
        <v>89</v>
      </c>
      <c r="Y526" s="163"/>
    </row>
    <row r="527" spans="2:25" x14ac:dyDescent="0.25">
      <c r="B527" s="112"/>
      <c r="I527" s="114">
        <v>859</v>
      </c>
      <c r="J527" s="109" t="s">
        <v>712</v>
      </c>
      <c r="N527" s="29"/>
      <c r="Q527" s="23"/>
      <c r="R527" s="35">
        <v>855</v>
      </c>
      <c r="S527" s="29">
        <v>41385</v>
      </c>
      <c r="T527" s="23" t="s">
        <v>719</v>
      </c>
      <c r="V527" s="36">
        <v>855</v>
      </c>
      <c r="W527" s="23" t="s">
        <v>662</v>
      </c>
      <c r="X527" s="37" t="s">
        <v>91</v>
      </c>
      <c r="Y527" s="163"/>
    </row>
    <row r="528" spans="2:25" x14ac:dyDescent="0.25">
      <c r="B528" s="112"/>
      <c r="I528" s="114">
        <v>860</v>
      </c>
      <c r="J528" s="109" t="s">
        <v>712</v>
      </c>
      <c r="N528" s="29"/>
      <c r="Q528" s="23"/>
      <c r="R528" s="35">
        <v>856</v>
      </c>
      <c r="S528" s="29">
        <v>41385</v>
      </c>
      <c r="T528" s="23" t="s">
        <v>720</v>
      </c>
      <c r="V528" s="36">
        <v>856</v>
      </c>
      <c r="W528" s="23" t="s">
        <v>663</v>
      </c>
      <c r="X528" s="37" t="s">
        <v>664</v>
      </c>
      <c r="Y528" s="163"/>
    </row>
    <row r="529" spans="2:25" x14ac:dyDescent="0.25">
      <c r="B529" s="112"/>
      <c r="I529" s="114">
        <v>861</v>
      </c>
      <c r="J529" s="109" t="s">
        <v>712</v>
      </c>
      <c r="N529" s="29"/>
      <c r="Q529" s="23"/>
      <c r="R529" s="35">
        <v>857</v>
      </c>
      <c r="S529" s="29">
        <v>41385</v>
      </c>
      <c r="T529" s="23" t="s">
        <v>720</v>
      </c>
      <c r="V529" s="36">
        <v>857</v>
      </c>
      <c r="W529" s="23" t="s">
        <v>665</v>
      </c>
      <c r="X529" s="37" t="s">
        <v>664</v>
      </c>
      <c r="Y529" s="163"/>
    </row>
    <row r="530" spans="2:25" x14ac:dyDescent="0.25">
      <c r="B530" s="112"/>
      <c r="I530" s="114">
        <v>862</v>
      </c>
      <c r="J530" s="109" t="s">
        <v>712</v>
      </c>
      <c r="N530" s="29"/>
      <c r="Q530" s="23"/>
      <c r="R530" s="35">
        <v>858</v>
      </c>
      <c r="S530" s="29">
        <v>41385</v>
      </c>
      <c r="T530" s="23" t="s">
        <v>720</v>
      </c>
      <c r="V530" s="36">
        <v>858</v>
      </c>
      <c r="W530" s="23" t="s">
        <v>666</v>
      </c>
      <c r="X530" s="37" t="s">
        <v>664</v>
      </c>
      <c r="Y530" s="163"/>
    </row>
    <row r="531" spans="2:25" x14ac:dyDescent="0.25">
      <c r="B531" s="112"/>
      <c r="I531" s="114">
        <v>863</v>
      </c>
      <c r="J531" s="109" t="s">
        <v>712</v>
      </c>
      <c r="N531" s="29"/>
      <c r="Q531" s="23"/>
      <c r="R531" s="35">
        <v>859</v>
      </c>
      <c r="S531" s="29">
        <v>41385</v>
      </c>
      <c r="T531" s="23" t="s">
        <v>720</v>
      </c>
      <c r="V531" s="36">
        <v>859</v>
      </c>
      <c r="W531" s="23" t="s">
        <v>667</v>
      </c>
      <c r="X531" s="37" t="s">
        <v>664</v>
      </c>
      <c r="Y531" s="163"/>
    </row>
    <row r="532" spans="2:25" x14ac:dyDescent="0.25">
      <c r="B532" s="112"/>
      <c r="I532" s="114">
        <v>864</v>
      </c>
      <c r="J532" s="109" t="s">
        <v>712</v>
      </c>
      <c r="N532" s="29"/>
      <c r="Q532" s="23"/>
      <c r="R532" s="35">
        <v>860</v>
      </c>
      <c r="S532" s="29">
        <v>41385</v>
      </c>
      <c r="T532" s="23" t="s">
        <v>720</v>
      </c>
      <c r="V532" s="36">
        <v>860</v>
      </c>
      <c r="W532" s="23" t="s">
        <v>668</v>
      </c>
      <c r="X532" s="37" t="s">
        <v>664</v>
      </c>
      <c r="Y532" s="163"/>
    </row>
    <row r="533" spans="2:25" x14ac:dyDescent="0.25">
      <c r="B533" s="112"/>
      <c r="I533" s="114">
        <v>865</v>
      </c>
      <c r="J533" s="109" t="s">
        <v>712</v>
      </c>
      <c r="N533" s="29"/>
      <c r="Q533" s="23"/>
      <c r="R533" s="35">
        <v>861</v>
      </c>
      <c r="S533" s="29">
        <v>41385</v>
      </c>
      <c r="T533" s="23" t="s">
        <v>720</v>
      </c>
      <c r="V533" s="36">
        <v>861</v>
      </c>
      <c r="W533" s="23" t="s">
        <v>669</v>
      </c>
      <c r="X533" s="37" t="s">
        <v>664</v>
      </c>
      <c r="Y533" s="163"/>
    </row>
    <row r="534" spans="2:25" x14ac:dyDescent="0.25">
      <c r="B534" s="112"/>
      <c r="I534" s="114">
        <v>866</v>
      </c>
      <c r="J534" s="109" t="s">
        <v>712</v>
      </c>
      <c r="N534" s="29"/>
      <c r="Q534" s="23"/>
      <c r="R534" s="35">
        <v>862</v>
      </c>
      <c r="S534" s="29">
        <v>41385</v>
      </c>
      <c r="T534" s="23" t="s">
        <v>720</v>
      </c>
      <c r="V534" s="36">
        <v>862</v>
      </c>
      <c r="W534" s="23" t="s">
        <v>670</v>
      </c>
      <c r="X534" s="37" t="s">
        <v>664</v>
      </c>
      <c r="Y534" s="163"/>
    </row>
    <row r="535" spans="2:25" x14ac:dyDescent="0.25">
      <c r="B535" s="112"/>
      <c r="I535" s="114">
        <v>867</v>
      </c>
      <c r="J535" s="109" t="s">
        <v>712</v>
      </c>
      <c r="N535" s="29"/>
      <c r="Q535" s="23"/>
      <c r="R535" s="35">
        <v>863</v>
      </c>
      <c r="S535" s="29">
        <v>41385</v>
      </c>
      <c r="T535" s="23" t="s">
        <v>720</v>
      </c>
      <c r="V535" s="36">
        <v>863</v>
      </c>
      <c r="W535" s="23" t="s">
        <v>671</v>
      </c>
      <c r="X535" s="37" t="s">
        <v>664</v>
      </c>
      <c r="Y535" s="163"/>
    </row>
    <row r="536" spans="2:25" x14ac:dyDescent="0.25">
      <c r="B536" s="112"/>
      <c r="I536" s="114">
        <v>868</v>
      </c>
      <c r="J536" s="109" t="s">
        <v>712</v>
      </c>
      <c r="N536" s="29"/>
      <c r="Q536" s="23"/>
      <c r="R536" s="35">
        <v>864</v>
      </c>
      <c r="S536" s="29">
        <v>41385</v>
      </c>
      <c r="T536" s="23" t="s">
        <v>720</v>
      </c>
      <c r="V536" s="36">
        <v>864</v>
      </c>
      <c r="W536" s="23" t="s">
        <v>672</v>
      </c>
      <c r="X536" s="37" t="s">
        <v>664</v>
      </c>
      <c r="Y536" s="163"/>
    </row>
    <row r="537" spans="2:25" x14ac:dyDescent="0.25">
      <c r="B537" s="112"/>
      <c r="I537" s="114">
        <v>869</v>
      </c>
      <c r="J537" s="109" t="s">
        <v>712</v>
      </c>
      <c r="N537" s="29"/>
      <c r="Q537" s="23"/>
      <c r="R537" s="35">
        <v>865</v>
      </c>
      <c r="S537" s="29">
        <v>41385</v>
      </c>
      <c r="T537" s="23" t="s">
        <v>720</v>
      </c>
      <c r="V537" s="36">
        <v>865</v>
      </c>
      <c r="W537" s="23" t="s">
        <v>673</v>
      </c>
      <c r="X537" s="37" t="s">
        <v>674</v>
      </c>
      <c r="Y537" s="163"/>
    </row>
    <row r="538" spans="2:25" x14ac:dyDescent="0.25">
      <c r="B538" s="112"/>
      <c r="I538" s="114">
        <v>870</v>
      </c>
      <c r="J538" s="109" t="s">
        <v>712</v>
      </c>
      <c r="N538" s="29"/>
      <c r="Q538" s="23"/>
      <c r="R538" s="35">
        <v>866</v>
      </c>
      <c r="S538" s="29">
        <v>41385</v>
      </c>
      <c r="T538" s="23" t="s">
        <v>719</v>
      </c>
      <c r="V538" s="36">
        <v>866</v>
      </c>
      <c r="W538" s="23" t="s">
        <v>675</v>
      </c>
      <c r="X538" s="37" t="s">
        <v>674</v>
      </c>
      <c r="Y538" s="163"/>
    </row>
    <row r="539" spans="2:25" x14ac:dyDescent="0.25">
      <c r="B539" s="112"/>
      <c r="I539" s="114">
        <v>871</v>
      </c>
      <c r="J539" s="109" t="s">
        <v>712</v>
      </c>
      <c r="N539" s="29"/>
      <c r="Q539" s="23"/>
      <c r="R539" s="35">
        <v>867</v>
      </c>
      <c r="S539" s="29">
        <v>41385</v>
      </c>
      <c r="T539" s="23" t="s">
        <v>719</v>
      </c>
      <c r="V539" s="36">
        <v>867</v>
      </c>
      <c r="W539" s="23" t="s">
        <v>676</v>
      </c>
      <c r="X539" s="37" t="s">
        <v>674</v>
      </c>
      <c r="Y539" s="163"/>
    </row>
    <row r="540" spans="2:25" x14ac:dyDescent="0.25">
      <c r="B540" s="112"/>
      <c r="I540" s="114">
        <v>872</v>
      </c>
      <c r="J540" s="109" t="s">
        <v>712</v>
      </c>
      <c r="N540" s="29"/>
      <c r="Q540" s="23"/>
      <c r="R540" s="35">
        <v>868</v>
      </c>
      <c r="S540" s="29">
        <v>41385</v>
      </c>
      <c r="T540" s="23" t="s">
        <v>719</v>
      </c>
      <c r="V540" s="36">
        <v>868</v>
      </c>
      <c r="W540" s="23" t="s">
        <v>677</v>
      </c>
      <c r="X540" s="37" t="s">
        <v>674</v>
      </c>
      <c r="Y540" s="163"/>
    </row>
    <row r="541" spans="2:25" x14ac:dyDescent="0.25">
      <c r="B541" s="112"/>
      <c r="I541" s="114">
        <v>873</v>
      </c>
      <c r="J541" s="109" t="s">
        <v>712</v>
      </c>
      <c r="N541" s="29"/>
      <c r="Q541" s="23"/>
      <c r="R541" s="35">
        <v>869</v>
      </c>
      <c r="S541" s="29">
        <v>41385</v>
      </c>
      <c r="T541" s="23" t="s">
        <v>720</v>
      </c>
      <c r="V541" s="36">
        <v>869</v>
      </c>
      <c r="W541" s="23" t="s">
        <v>678</v>
      </c>
      <c r="X541" s="37" t="s">
        <v>674</v>
      </c>
      <c r="Y541" s="163"/>
    </row>
    <row r="542" spans="2:25" x14ac:dyDescent="0.25">
      <c r="B542" s="112"/>
      <c r="I542" s="114">
        <v>874</v>
      </c>
      <c r="J542" s="109" t="s">
        <v>712</v>
      </c>
      <c r="N542" s="29"/>
      <c r="Q542" s="23"/>
      <c r="R542" s="35">
        <v>870</v>
      </c>
      <c r="S542" s="29">
        <v>41385</v>
      </c>
      <c r="T542" s="23" t="s">
        <v>720</v>
      </c>
      <c r="V542" s="36">
        <v>870</v>
      </c>
      <c r="W542" s="23" t="s">
        <v>679</v>
      </c>
      <c r="X542" s="37" t="s">
        <v>674</v>
      </c>
      <c r="Y542" s="163"/>
    </row>
    <row r="543" spans="2:25" x14ac:dyDescent="0.25">
      <c r="B543" s="112"/>
      <c r="I543" s="114">
        <v>875</v>
      </c>
      <c r="J543" s="109" t="s">
        <v>712</v>
      </c>
      <c r="N543" s="29"/>
      <c r="Q543" s="23"/>
      <c r="R543" s="35">
        <v>871</v>
      </c>
      <c r="S543" s="29">
        <v>41385</v>
      </c>
      <c r="T543" s="23" t="s">
        <v>720</v>
      </c>
      <c r="V543" s="36">
        <v>871</v>
      </c>
      <c r="W543" s="23" t="s">
        <v>680</v>
      </c>
      <c r="X543" s="37" t="s">
        <v>674</v>
      </c>
      <c r="Y543" s="163"/>
    </row>
    <row r="544" spans="2:25" x14ac:dyDescent="0.25">
      <c r="B544" s="112"/>
      <c r="I544" s="114">
        <v>876</v>
      </c>
      <c r="J544" s="109" t="s">
        <v>712</v>
      </c>
      <c r="N544" s="29"/>
      <c r="Q544" s="23"/>
      <c r="R544" s="35">
        <v>872</v>
      </c>
      <c r="S544" s="29">
        <v>41385</v>
      </c>
      <c r="T544" s="23" t="s">
        <v>720</v>
      </c>
      <c r="V544" s="36">
        <v>872</v>
      </c>
      <c r="W544" s="23" t="s">
        <v>681</v>
      </c>
      <c r="X544" s="37" t="s">
        <v>674</v>
      </c>
      <c r="Y544" s="163"/>
    </row>
    <row r="545" spans="2:25" x14ac:dyDescent="0.25">
      <c r="B545" s="112"/>
      <c r="I545" s="114">
        <v>877</v>
      </c>
      <c r="J545" s="109" t="s">
        <v>712</v>
      </c>
      <c r="N545" s="29"/>
      <c r="Q545" s="23"/>
      <c r="R545" s="35">
        <v>873</v>
      </c>
      <c r="S545" s="29">
        <v>41385</v>
      </c>
      <c r="T545" s="23" t="s">
        <v>720</v>
      </c>
      <c r="V545" s="36">
        <v>873</v>
      </c>
      <c r="W545" s="23" t="s">
        <v>682</v>
      </c>
      <c r="X545" s="37" t="s">
        <v>674</v>
      </c>
      <c r="Y545" s="163"/>
    </row>
    <row r="546" spans="2:25" x14ac:dyDescent="0.25">
      <c r="B546" s="112"/>
      <c r="I546" s="114">
        <v>878</v>
      </c>
      <c r="J546" s="109" t="s">
        <v>712</v>
      </c>
      <c r="N546" s="29"/>
      <c r="Q546" s="23"/>
      <c r="R546" s="35">
        <v>874</v>
      </c>
      <c r="S546" s="29">
        <v>41385</v>
      </c>
      <c r="T546" s="23" t="s">
        <v>720</v>
      </c>
      <c r="V546" s="36">
        <v>874</v>
      </c>
      <c r="W546" s="23" t="s">
        <v>683</v>
      </c>
      <c r="X546" s="37" t="s">
        <v>674</v>
      </c>
      <c r="Y546" s="163"/>
    </row>
    <row r="547" spans="2:25" x14ac:dyDescent="0.25">
      <c r="B547" s="112"/>
      <c r="I547" s="114">
        <v>879</v>
      </c>
      <c r="J547" s="109" t="s">
        <v>712</v>
      </c>
      <c r="N547" s="29"/>
      <c r="Q547" s="23"/>
      <c r="R547" s="35">
        <v>875</v>
      </c>
      <c r="S547" s="29">
        <v>41385</v>
      </c>
      <c r="T547" s="23" t="s">
        <v>720</v>
      </c>
      <c r="V547" s="36">
        <v>875</v>
      </c>
      <c r="W547" s="23" t="s">
        <v>684</v>
      </c>
      <c r="X547" s="37" t="s">
        <v>90</v>
      </c>
      <c r="Y547" s="163"/>
    </row>
    <row r="548" spans="2:25" x14ac:dyDescent="0.25">
      <c r="B548" s="112"/>
      <c r="I548" s="114">
        <v>880</v>
      </c>
      <c r="J548" s="109" t="s">
        <v>712</v>
      </c>
      <c r="N548" s="29"/>
      <c r="Q548" s="23"/>
      <c r="R548" s="35">
        <v>876</v>
      </c>
      <c r="S548" s="29">
        <v>41385</v>
      </c>
      <c r="T548" s="23" t="s">
        <v>720</v>
      </c>
      <c r="V548" s="36">
        <v>876</v>
      </c>
      <c r="W548" s="23" t="s">
        <v>685</v>
      </c>
      <c r="X548" s="37" t="s">
        <v>89</v>
      </c>
      <c r="Y548" s="163"/>
    </row>
    <row r="549" spans="2:25" x14ac:dyDescent="0.25">
      <c r="B549" s="112"/>
      <c r="I549" s="114">
        <v>881</v>
      </c>
      <c r="J549" s="109" t="s">
        <v>712</v>
      </c>
      <c r="N549" s="29"/>
      <c r="Q549" s="23"/>
      <c r="R549" s="35">
        <v>877</v>
      </c>
      <c r="S549" s="29">
        <v>41385</v>
      </c>
      <c r="T549" s="23" t="s">
        <v>719</v>
      </c>
      <c r="V549" s="36">
        <v>877</v>
      </c>
      <c r="W549" s="23" t="s">
        <v>686</v>
      </c>
      <c r="X549" s="37" t="s">
        <v>90</v>
      </c>
      <c r="Y549" s="163"/>
    </row>
    <row r="550" spans="2:25" x14ac:dyDescent="0.25">
      <c r="B550" s="112"/>
      <c r="I550" s="114">
        <v>882</v>
      </c>
      <c r="J550" s="109" t="s">
        <v>712</v>
      </c>
      <c r="N550" s="29"/>
      <c r="Q550" s="23"/>
      <c r="R550" s="35">
        <v>878</v>
      </c>
      <c r="S550" s="29">
        <v>41385</v>
      </c>
      <c r="T550" s="23" t="s">
        <v>720</v>
      </c>
      <c r="V550" s="36">
        <v>878</v>
      </c>
      <c r="W550" s="23" t="s">
        <v>687</v>
      </c>
      <c r="X550" s="37" t="s">
        <v>97</v>
      </c>
      <c r="Y550" s="163"/>
    </row>
    <row r="551" spans="2:25" x14ac:dyDescent="0.25">
      <c r="B551" s="112"/>
      <c r="I551" s="114">
        <v>883</v>
      </c>
      <c r="J551" s="109" t="s">
        <v>712</v>
      </c>
      <c r="N551" s="29"/>
      <c r="Q551" s="23"/>
      <c r="R551" s="35">
        <v>879</v>
      </c>
      <c r="S551" s="29">
        <v>41385</v>
      </c>
      <c r="T551" s="23" t="s">
        <v>720</v>
      </c>
      <c r="V551" s="36">
        <v>879</v>
      </c>
      <c r="W551" s="23" t="s">
        <v>688</v>
      </c>
      <c r="X551" s="37" t="s">
        <v>99</v>
      </c>
      <c r="Y551" s="163"/>
    </row>
    <row r="552" spans="2:25" x14ac:dyDescent="0.25">
      <c r="B552" s="112"/>
      <c r="I552" s="114">
        <v>884</v>
      </c>
      <c r="J552" s="109" t="s">
        <v>712</v>
      </c>
      <c r="N552" s="29"/>
      <c r="Q552" s="23"/>
      <c r="R552" s="35">
        <v>880</v>
      </c>
      <c r="S552" s="29">
        <v>41385</v>
      </c>
      <c r="T552" s="23" t="s">
        <v>720</v>
      </c>
      <c r="V552" s="36">
        <v>880</v>
      </c>
      <c r="W552" s="23" t="s">
        <v>689</v>
      </c>
      <c r="X552" s="37" t="s">
        <v>97</v>
      </c>
      <c r="Y552" s="163"/>
    </row>
    <row r="553" spans="2:25" x14ac:dyDescent="0.25">
      <c r="B553" s="112"/>
      <c r="I553" s="114">
        <v>885</v>
      </c>
      <c r="J553" s="109" t="s">
        <v>712</v>
      </c>
      <c r="N553" s="29"/>
      <c r="Q553" s="23"/>
      <c r="R553" s="35">
        <v>881</v>
      </c>
      <c r="S553" s="29">
        <v>41385</v>
      </c>
      <c r="T553" s="23" t="s">
        <v>720</v>
      </c>
      <c r="V553" s="36">
        <v>881</v>
      </c>
      <c r="W553" s="23" t="s">
        <v>690</v>
      </c>
      <c r="X553" s="37" t="s">
        <v>107</v>
      </c>
      <c r="Y553" s="163"/>
    </row>
    <row r="554" spans="2:25" x14ac:dyDescent="0.25">
      <c r="B554" s="112"/>
      <c r="I554" s="114">
        <v>886</v>
      </c>
      <c r="J554" s="109" t="s">
        <v>712</v>
      </c>
      <c r="N554" s="29"/>
      <c r="Q554" s="23"/>
      <c r="R554" s="35">
        <v>882</v>
      </c>
      <c r="S554" s="29">
        <v>41568</v>
      </c>
      <c r="T554" s="23" t="s">
        <v>719</v>
      </c>
      <c r="V554" s="36">
        <v>882</v>
      </c>
      <c r="W554" s="23" t="s">
        <v>702</v>
      </c>
      <c r="X554" s="37" t="s">
        <v>89</v>
      </c>
      <c r="Y554" s="163"/>
    </row>
    <row r="555" spans="2:25" x14ac:dyDescent="0.25">
      <c r="B555" s="112"/>
      <c r="I555" s="114">
        <v>887</v>
      </c>
      <c r="J555" s="109" t="s">
        <v>712</v>
      </c>
      <c r="N555" s="29"/>
      <c r="Q555" s="23"/>
      <c r="R555" s="35">
        <v>883</v>
      </c>
      <c r="S555" s="29">
        <v>41568</v>
      </c>
      <c r="T555" s="23" t="s">
        <v>719</v>
      </c>
      <c r="V555" s="36">
        <v>883</v>
      </c>
      <c r="W555" s="23" t="s">
        <v>703</v>
      </c>
      <c r="X555" s="37" t="s">
        <v>90</v>
      </c>
      <c r="Y555" s="163"/>
    </row>
    <row r="556" spans="2:25" x14ac:dyDescent="0.25">
      <c r="B556" s="112"/>
      <c r="I556" s="114">
        <v>888</v>
      </c>
      <c r="J556" s="109" t="s">
        <v>712</v>
      </c>
      <c r="N556" s="29"/>
      <c r="Q556" s="23"/>
      <c r="R556" s="35">
        <v>884</v>
      </c>
      <c r="S556" s="29">
        <v>41568</v>
      </c>
      <c r="T556" s="23" t="s">
        <v>720</v>
      </c>
      <c r="V556" s="36">
        <v>884</v>
      </c>
      <c r="W556" s="23" t="s">
        <v>704</v>
      </c>
      <c r="X556" s="37" t="s">
        <v>90</v>
      </c>
      <c r="Y556" s="163"/>
    </row>
    <row r="557" spans="2:25" x14ac:dyDescent="0.25">
      <c r="B557" s="112"/>
      <c r="I557" s="114">
        <v>889</v>
      </c>
      <c r="J557" s="109" t="s">
        <v>712</v>
      </c>
      <c r="N557" s="29"/>
      <c r="Q557" s="23"/>
      <c r="R557" s="35">
        <v>885</v>
      </c>
      <c r="S557" s="29">
        <v>41568</v>
      </c>
      <c r="T557" s="23" t="s">
        <v>719</v>
      </c>
      <c r="V557" s="36">
        <v>885</v>
      </c>
      <c r="W557" s="23" t="s">
        <v>705</v>
      </c>
      <c r="X557" s="37" t="s">
        <v>90</v>
      </c>
      <c r="Y557" s="163"/>
    </row>
    <row r="558" spans="2:25" x14ac:dyDescent="0.25">
      <c r="B558" s="112"/>
      <c r="I558" s="114">
        <v>890</v>
      </c>
      <c r="J558" s="109" t="s">
        <v>712</v>
      </c>
      <c r="N558" s="29"/>
      <c r="Q558" s="23"/>
      <c r="R558" s="35">
        <v>886</v>
      </c>
      <c r="S558" s="29">
        <v>41568</v>
      </c>
      <c r="T558" s="23" t="s">
        <v>720</v>
      </c>
      <c r="V558" s="36">
        <v>886</v>
      </c>
      <c r="W558" s="23" t="s">
        <v>691</v>
      </c>
      <c r="X558" s="37" t="s">
        <v>107</v>
      </c>
      <c r="Y558" s="163"/>
    </row>
    <row r="559" spans="2:25" x14ac:dyDescent="0.25">
      <c r="B559" s="112"/>
      <c r="I559" s="114">
        <v>891</v>
      </c>
      <c r="J559" s="109" t="s">
        <v>712</v>
      </c>
      <c r="N559" s="29"/>
      <c r="Q559" s="23"/>
      <c r="R559" s="35">
        <v>887</v>
      </c>
      <c r="S559" s="29">
        <v>41568</v>
      </c>
      <c r="T559" s="23" t="s">
        <v>719</v>
      </c>
      <c r="V559" s="36">
        <v>887</v>
      </c>
      <c r="W559" s="23" t="s">
        <v>692</v>
      </c>
      <c r="X559" s="37" t="s">
        <v>94</v>
      </c>
      <c r="Y559" s="163"/>
    </row>
    <row r="560" spans="2:25" x14ac:dyDescent="0.25">
      <c r="B560" s="112"/>
      <c r="I560" s="114">
        <v>892</v>
      </c>
      <c r="J560" s="109" t="s">
        <v>712</v>
      </c>
      <c r="N560" s="29"/>
      <c r="Q560" s="23"/>
      <c r="R560" s="35">
        <v>888</v>
      </c>
      <c r="S560" s="29">
        <v>41568</v>
      </c>
      <c r="T560" s="23" t="s">
        <v>720</v>
      </c>
      <c r="V560" s="36">
        <v>888</v>
      </c>
      <c r="W560" s="23" t="s">
        <v>693</v>
      </c>
      <c r="X560" s="37" t="s">
        <v>701</v>
      </c>
      <c r="Y560" s="163"/>
    </row>
    <row r="561" spans="2:25" x14ac:dyDescent="0.25">
      <c r="B561" s="112"/>
      <c r="I561" s="114">
        <v>893</v>
      </c>
      <c r="J561" s="109" t="s">
        <v>712</v>
      </c>
      <c r="N561" s="29"/>
      <c r="Q561" s="23"/>
      <c r="R561" s="35">
        <v>889</v>
      </c>
      <c r="S561" s="29">
        <v>41568</v>
      </c>
      <c r="T561" s="23" t="s">
        <v>719</v>
      </c>
      <c r="V561" s="36">
        <v>889</v>
      </c>
      <c r="W561" s="23" t="s">
        <v>694</v>
      </c>
      <c r="X561" s="37" t="s">
        <v>701</v>
      </c>
      <c r="Y561" s="163"/>
    </row>
    <row r="562" spans="2:25" x14ac:dyDescent="0.25">
      <c r="B562" s="112"/>
      <c r="I562" s="114">
        <v>894</v>
      </c>
      <c r="J562" s="109" t="s">
        <v>712</v>
      </c>
      <c r="N562" s="29"/>
      <c r="Q562" s="23"/>
      <c r="R562" s="35">
        <v>890</v>
      </c>
      <c r="S562" s="29">
        <v>41568</v>
      </c>
      <c r="T562" s="23" t="s">
        <v>719</v>
      </c>
      <c r="V562" s="36">
        <v>890</v>
      </c>
      <c r="W562" s="23" t="s">
        <v>695</v>
      </c>
      <c r="X562" s="37" t="s">
        <v>90</v>
      </c>
      <c r="Y562" s="163"/>
    </row>
    <row r="563" spans="2:25" x14ac:dyDescent="0.25">
      <c r="B563" s="112"/>
      <c r="I563" s="114">
        <v>895</v>
      </c>
      <c r="J563" s="109" t="s">
        <v>712</v>
      </c>
      <c r="N563" s="29"/>
      <c r="Q563" s="23"/>
      <c r="R563" s="35">
        <v>891</v>
      </c>
      <c r="S563" s="29">
        <v>41568</v>
      </c>
      <c r="T563" s="23" t="s">
        <v>719</v>
      </c>
      <c r="V563" s="36">
        <v>891</v>
      </c>
      <c r="W563" s="23" t="s">
        <v>696</v>
      </c>
      <c r="X563" s="37" t="s">
        <v>94</v>
      </c>
      <c r="Y563" s="163"/>
    </row>
    <row r="564" spans="2:25" x14ac:dyDescent="0.25">
      <c r="B564" s="112"/>
      <c r="I564" s="115">
        <v>896</v>
      </c>
      <c r="J564" s="109" t="s">
        <v>712</v>
      </c>
      <c r="N564" s="29"/>
      <c r="Q564" s="23"/>
      <c r="R564" s="35">
        <v>892</v>
      </c>
      <c r="S564" s="29">
        <v>41568</v>
      </c>
      <c r="T564" s="23" t="s">
        <v>719</v>
      </c>
      <c r="V564" s="36">
        <v>892</v>
      </c>
      <c r="W564" s="23" t="s">
        <v>697</v>
      </c>
      <c r="X564" s="37" t="s">
        <v>94</v>
      </c>
      <c r="Y564" s="163"/>
    </row>
    <row r="565" spans="2:25" x14ac:dyDescent="0.25">
      <c r="B565" s="112"/>
      <c r="I565" s="114">
        <v>897</v>
      </c>
      <c r="J565" s="109" t="s">
        <v>712</v>
      </c>
      <c r="N565" s="29"/>
      <c r="Q565" s="23"/>
      <c r="R565" s="35">
        <v>893</v>
      </c>
      <c r="S565" s="29">
        <v>41568</v>
      </c>
      <c r="T565" s="23" t="s">
        <v>719</v>
      </c>
      <c r="V565" s="36">
        <v>893</v>
      </c>
      <c r="W565" s="38" t="s">
        <v>698</v>
      </c>
      <c r="X565" s="39" t="s">
        <v>90</v>
      </c>
      <c r="Y565" s="163"/>
    </row>
    <row r="566" spans="2:25" x14ac:dyDescent="0.25">
      <c r="B566" s="112"/>
      <c r="I566" s="115">
        <v>898</v>
      </c>
      <c r="J566" s="109" t="s">
        <v>712</v>
      </c>
      <c r="N566" s="29"/>
      <c r="Q566" s="23"/>
      <c r="R566" s="35">
        <v>894</v>
      </c>
      <c r="S566" s="29">
        <v>41568</v>
      </c>
      <c r="T566" s="23" t="s">
        <v>720</v>
      </c>
      <c r="V566" s="36">
        <v>894</v>
      </c>
      <c r="W566" s="38" t="s">
        <v>890</v>
      </c>
      <c r="X566" s="39" t="s">
        <v>99</v>
      </c>
      <c r="Y566" s="163"/>
    </row>
    <row r="567" spans="2:25" x14ac:dyDescent="0.25">
      <c r="B567" s="112"/>
      <c r="I567" s="114">
        <v>899</v>
      </c>
      <c r="J567" s="109" t="s">
        <v>712</v>
      </c>
      <c r="N567" s="29"/>
      <c r="Q567" s="23"/>
      <c r="R567" s="35">
        <v>895</v>
      </c>
      <c r="S567" s="29">
        <v>41568</v>
      </c>
      <c r="T567" s="23" t="s">
        <v>720</v>
      </c>
      <c r="V567" s="36">
        <v>895</v>
      </c>
      <c r="W567" s="38" t="s">
        <v>699</v>
      </c>
      <c r="X567" s="39" t="s">
        <v>98</v>
      </c>
      <c r="Y567" s="163"/>
    </row>
    <row r="568" spans="2:25" x14ac:dyDescent="0.25">
      <c r="B568" s="112"/>
      <c r="I568" s="115">
        <v>900</v>
      </c>
      <c r="J568" s="109" t="s">
        <v>712</v>
      </c>
      <c r="N568" s="29"/>
      <c r="Q568" s="23"/>
      <c r="R568" s="35">
        <v>896</v>
      </c>
      <c r="S568" s="29">
        <v>41568</v>
      </c>
      <c r="T568" s="23" t="s">
        <v>719</v>
      </c>
      <c r="V568" s="36">
        <v>896</v>
      </c>
      <c r="W568" s="38" t="s">
        <v>700</v>
      </c>
      <c r="X568" s="39" t="s">
        <v>96</v>
      </c>
      <c r="Y568" s="163"/>
    </row>
    <row r="569" spans="2:25" x14ac:dyDescent="0.25">
      <c r="B569" s="112"/>
      <c r="I569" s="114">
        <v>901</v>
      </c>
      <c r="J569" s="109" t="s">
        <v>712</v>
      </c>
      <c r="N569" s="29"/>
      <c r="Q569" s="23"/>
      <c r="R569" s="35">
        <v>897</v>
      </c>
      <c r="S569" s="29">
        <v>41654</v>
      </c>
      <c r="T569" s="23" t="s">
        <v>720</v>
      </c>
      <c r="V569" s="36">
        <v>897</v>
      </c>
      <c r="W569" s="38" t="s">
        <v>713</v>
      </c>
      <c r="X569" s="39" t="s">
        <v>103</v>
      </c>
      <c r="Y569" s="163"/>
    </row>
    <row r="570" spans="2:25" x14ac:dyDescent="0.25">
      <c r="B570" s="112"/>
      <c r="I570" s="115">
        <v>902</v>
      </c>
      <c r="J570" s="109" t="s">
        <v>712</v>
      </c>
      <c r="N570" s="29"/>
      <c r="Q570" s="23"/>
      <c r="R570" s="35">
        <v>898</v>
      </c>
      <c r="S570" s="29">
        <v>41654</v>
      </c>
      <c r="T570" s="23" t="s">
        <v>720</v>
      </c>
      <c r="V570" s="36">
        <v>898</v>
      </c>
      <c r="W570" s="38" t="s">
        <v>714</v>
      </c>
      <c r="X570" s="39" t="s">
        <v>94</v>
      </c>
      <c r="Y570" s="163"/>
    </row>
    <row r="571" spans="2:25" x14ac:dyDescent="0.25">
      <c r="B571" s="112"/>
      <c r="I571" s="114">
        <v>903</v>
      </c>
      <c r="J571" s="109" t="s">
        <v>712</v>
      </c>
      <c r="N571" s="29"/>
      <c r="Q571" s="23"/>
      <c r="R571" s="35">
        <v>899</v>
      </c>
      <c r="S571" s="29">
        <v>41654</v>
      </c>
      <c r="T571" s="23" t="s">
        <v>719</v>
      </c>
      <c r="V571" s="36">
        <v>899</v>
      </c>
      <c r="W571" s="38" t="s">
        <v>715</v>
      </c>
      <c r="X571" s="39" t="s">
        <v>90</v>
      </c>
      <c r="Y571" s="163"/>
    </row>
    <row r="572" spans="2:25" x14ac:dyDescent="0.25">
      <c r="B572" s="112"/>
      <c r="I572" s="115">
        <v>904</v>
      </c>
      <c r="J572" s="109" t="s">
        <v>712</v>
      </c>
      <c r="N572" s="29"/>
      <c r="Q572" s="23"/>
      <c r="R572" s="35">
        <v>900</v>
      </c>
      <c r="S572" s="29">
        <v>41654</v>
      </c>
      <c r="T572" s="23" t="s">
        <v>720</v>
      </c>
      <c r="V572" s="36">
        <v>900</v>
      </c>
      <c r="W572" s="38" t="s">
        <v>716</v>
      </c>
      <c r="X572" s="39" t="s">
        <v>96</v>
      </c>
      <c r="Y572" s="163"/>
    </row>
    <row r="573" spans="2:25" x14ac:dyDescent="0.25">
      <c r="B573" s="112"/>
      <c r="I573" s="114">
        <v>905</v>
      </c>
      <c r="J573" s="109" t="s">
        <v>712</v>
      </c>
      <c r="N573" s="29"/>
      <c r="Q573" s="23"/>
      <c r="R573" s="35">
        <v>901</v>
      </c>
      <c r="S573" s="29">
        <v>41654</v>
      </c>
      <c r="T573" s="23" t="s">
        <v>720</v>
      </c>
      <c r="V573" s="36">
        <v>901</v>
      </c>
      <c r="W573" s="38" t="s">
        <v>717</v>
      </c>
      <c r="X573" s="39" t="s">
        <v>100</v>
      </c>
      <c r="Y573" s="163"/>
    </row>
    <row r="574" spans="2:25" x14ac:dyDescent="0.25">
      <c r="B574" s="112"/>
      <c r="I574" s="115">
        <v>906</v>
      </c>
      <c r="J574" s="109" t="s">
        <v>712</v>
      </c>
      <c r="N574" s="29"/>
      <c r="Q574" s="23"/>
      <c r="R574" s="35">
        <v>902</v>
      </c>
      <c r="S574" s="29">
        <v>41757</v>
      </c>
      <c r="T574" s="23" t="s">
        <v>719</v>
      </c>
      <c r="V574" s="36">
        <v>902</v>
      </c>
      <c r="W574" s="38" t="s">
        <v>724</v>
      </c>
      <c r="X574" s="39" t="s">
        <v>107</v>
      </c>
      <c r="Y574" s="163"/>
    </row>
    <row r="575" spans="2:25" x14ac:dyDescent="0.25">
      <c r="B575" s="112"/>
      <c r="I575" s="114">
        <v>907</v>
      </c>
      <c r="J575" s="109" t="s">
        <v>712</v>
      </c>
      <c r="N575" s="29"/>
      <c r="Q575" s="23"/>
      <c r="R575" s="35">
        <v>903</v>
      </c>
      <c r="S575" s="29">
        <v>41757</v>
      </c>
      <c r="T575" s="23" t="s">
        <v>720</v>
      </c>
      <c r="V575" s="36">
        <v>903</v>
      </c>
      <c r="W575" s="38" t="s">
        <v>725</v>
      </c>
      <c r="X575" s="39" t="s">
        <v>90</v>
      </c>
      <c r="Y575" s="163"/>
    </row>
    <row r="576" spans="2:25" x14ac:dyDescent="0.25">
      <c r="B576" s="112"/>
      <c r="I576" s="115">
        <v>908</v>
      </c>
      <c r="J576" s="109" t="s">
        <v>712</v>
      </c>
      <c r="N576" s="29"/>
      <c r="Q576" s="23"/>
      <c r="R576" s="35">
        <v>904</v>
      </c>
      <c r="S576" s="29">
        <v>41757</v>
      </c>
      <c r="T576" s="23" t="s">
        <v>720</v>
      </c>
      <c r="V576" s="36">
        <v>904</v>
      </c>
      <c r="W576" s="38" t="s">
        <v>726</v>
      </c>
      <c r="X576" s="39" t="s">
        <v>103</v>
      </c>
      <c r="Y576" s="163"/>
    </row>
    <row r="577" spans="2:25" x14ac:dyDescent="0.25">
      <c r="B577" s="112"/>
      <c r="I577" s="114">
        <v>909</v>
      </c>
      <c r="J577" s="109" t="s">
        <v>712</v>
      </c>
      <c r="N577" s="29"/>
      <c r="Q577" s="23"/>
      <c r="R577" s="35">
        <v>905</v>
      </c>
      <c r="S577" s="29">
        <v>41757</v>
      </c>
      <c r="T577" s="23" t="s">
        <v>720</v>
      </c>
      <c r="V577" s="36">
        <v>905</v>
      </c>
      <c r="W577" s="38" t="s">
        <v>727</v>
      </c>
      <c r="X577" s="39" t="s">
        <v>93</v>
      </c>
      <c r="Y577" s="163"/>
    </row>
    <row r="578" spans="2:25" x14ac:dyDescent="0.25">
      <c r="B578" s="112"/>
      <c r="I578" s="115">
        <v>910</v>
      </c>
      <c r="J578" s="109" t="s">
        <v>712</v>
      </c>
      <c r="N578" s="29"/>
      <c r="Q578" s="23"/>
      <c r="R578" s="35">
        <v>906</v>
      </c>
      <c r="S578" s="29">
        <v>41757</v>
      </c>
      <c r="T578" s="23" t="s">
        <v>719</v>
      </c>
      <c r="V578" s="36">
        <v>906</v>
      </c>
      <c r="W578" s="38" t="s">
        <v>728</v>
      </c>
      <c r="X578" s="39" t="s">
        <v>103</v>
      </c>
      <c r="Y578" s="163"/>
    </row>
    <row r="579" spans="2:25" x14ac:dyDescent="0.25">
      <c r="B579" s="112"/>
      <c r="I579" s="114">
        <v>911</v>
      </c>
      <c r="J579" s="109" t="s">
        <v>712</v>
      </c>
      <c r="N579" s="29"/>
      <c r="Q579" s="23"/>
      <c r="R579" s="35">
        <v>907</v>
      </c>
      <c r="S579" s="29">
        <v>41757</v>
      </c>
      <c r="T579" s="23" t="s">
        <v>720</v>
      </c>
      <c r="V579" s="36">
        <v>907</v>
      </c>
      <c r="W579" s="106" t="s">
        <v>729</v>
      </c>
      <c r="X579" s="32" t="s">
        <v>90</v>
      </c>
      <c r="Y579" s="163"/>
    </row>
    <row r="580" spans="2:25" x14ac:dyDescent="0.25">
      <c r="B580" s="112"/>
      <c r="I580" s="115">
        <v>912</v>
      </c>
      <c r="J580" s="109" t="s">
        <v>712</v>
      </c>
      <c r="N580" s="29"/>
      <c r="Q580" s="23"/>
      <c r="R580" s="35">
        <v>908</v>
      </c>
      <c r="S580" s="29">
        <v>41757</v>
      </c>
      <c r="T580" s="23" t="s">
        <v>720</v>
      </c>
      <c r="V580" s="36">
        <v>908</v>
      </c>
      <c r="W580" s="40" t="s">
        <v>730</v>
      </c>
      <c r="X580" s="32" t="s">
        <v>90</v>
      </c>
      <c r="Y580" s="163"/>
    </row>
    <row r="581" spans="2:25" x14ac:dyDescent="0.25">
      <c r="B581" s="112"/>
      <c r="I581" s="114">
        <v>913</v>
      </c>
      <c r="J581" s="109" t="s">
        <v>712</v>
      </c>
      <c r="N581" s="29"/>
      <c r="Q581" s="23"/>
      <c r="R581" s="35">
        <v>909</v>
      </c>
      <c r="S581" s="29">
        <v>41757</v>
      </c>
      <c r="T581" s="23" t="s">
        <v>719</v>
      </c>
      <c r="V581" s="36">
        <v>909</v>
      </c>
      <c r="W581" s="40" t="s">
        <v>731</v>
      </c>
      <c r="X581" s="32" t="s">
        <v>90</v>
      </c>
      <c r="Y581" s="163"/>
    </row>
    <row r="582" spans="2:25" x14ac:dyDescent="0.25">
      <c r="B582" s="112"/>
      <c r="I582" s="115">
        <v>914</v>
      </c>
      <c r="J582" s="109" t="s">
        <v>712</v>
      </c>
      <c r="N582" s="29"/>
      <c r="Q582" s="23"/>
      <c r="R582" s="35">
        <v>910</v>
      </c>
      <c r="S582" s="29">
        <v>41757</v>
      </c>
      <c r="T582" s="23" t="s">
        <v>720</v>
      </c>
      <c r="V582" s="36">
        <v>910</v>
      </c>
      <c r="W582" s="40" t="s">
        <v>732</v>
      </c>
      <c r="X582" s="32" t="s">
        <v>89</v>
      </c>
      <c r="Y582" s="163"/>
    </row>
    <row r="583" spans="2:25" x14ac:dyDescent="0.25">
      <c r="B583" s="112"/>
      <c r="I583" s="114">
        <v>915</v>
      </c>
      <c r="J583" s="109" t="s">
        <v>712</v>
      </c>
      <c r="N583" s="29"/>
      <c r="Q583" s="23"/>
      <c r="R583" s="35">
        <v>911</v>
      </c>
      <c r="S583" s="29">
        <v>41918</v>
      </c>
      <c r="T583" s="23" t="s">
        <v>720</v>
      </c>
      <c r="V583" s="36">
        <v>911</v>
      </c>
      <c r="W583" s="40" t="s">
        <v>735</v>
      </c>
      <c r="X583" s="32" t="s">
        <v>89</v>
      </c>
      <c r="Y583" s="163"/>
    </row>
    <row r="584" spans="2:25" x14ac:dyDescent="0.25">
      <c r="B584" s="112"/>
      <c r="I584" s="115">
        <v>916</v>
      </c>
      <c r="J584" s="109" t="s">
        <v>712</v>
      </c>
      <c r="N584" s="29"/>
      <c r="Q584" s="23"/>
      <c r="R584" s="35">
        <v>912</v>
      </c>
      <c r="S584" s="29">
        <v>41918</v>
      </c>
      <c r="T584" s="23" t="s">
        <v>720</v>
      </c>
      <c r="V584" s="36">
        <v>912</v>
      </c>
      <c r="W584" s="40" t="s">
        <v>736</v>
      </c>
      <c r="X584" s="32" t="s">
        <v>100</v>
      </c>
      <c r="Y584" s="163"/>
    </row>
    <row r="585" spans="2:25" x14ac:dyDescent="0.25">
      <c r="B585" s="112"/>
      <c r="I585" s="114">
        <v>917</v>
      </c>
      <c r="J585" s="109" t="s">
        <v>712</v>
      </c>
      <c r="N585" s="29"/>
      <c r="Q585" s="23"/>
      <c r="R585" s="35">
        <v>913</v>
      </c>
      <c r="S585" s="29">
        <v>41918</v>
      </c>
      <c r="T585" s="23" t="s">
        <v>720</v>
      </c>
      <c r="V585" s="36">
        <v>913</v>
      </c>
      <c r="W585" s="40" t="s">
        <v>737</v>
      </c>
      <c r="X585" s="32" t="s">
        <v>108</v>
      </c>
      <c r="Y585" s="163"/>
    </row>
    <row r="586" spans="2:25" x14ac:dyDescent="0.25">
      <c r="B586" s="112"/>
      <c r="I586" s="115">
        <v>918</v>
      </c>
      <c r="J586" s="109" t="s">
        <v>712</v>
      </c>
      <c r="N586" s="29"/>
      <c r="Q586" s="23"/>
      <c r="R586" s="35">
        <v>914</v>
      </c>
      <c r="S586" s="29">
        <v>41918</v>
      </c>
      <c r="T586" s="23" t="s">
        <v>719</v>
      </c>
      <c r="V586" s="36">
        <v>914</v>
      </c>
      <c r="W586" s="40" t="s">
        <v>738</v>
      </c>
      <c r="X586" s="32" t="s">
        <v>102</v>
      </c>
      <c r="Y586" s="163"/>
    </row>
    <row r="587" spans="2:25" x14ac:dyDescent="0.25">
      <c r="B587" s="112"/>
      <c r="I587" s="114">
        <v>919</v>
      </c>
      <c r="J587" s="109" t="s">
        <v>712</v>
      </c>
      <c r="N587" s="29"/>
      <c r="Q587" s="23"/>
      <c r="R587" s="35">
        <v>915</v>
      </c>
      <c r="S587" s="29">
        <v>41918</v>
      </c>
      <c r="T587" s="23" t="s">
        <v>720</v>
      </c>
      <c r="V587" s="36">
        <v>915</v>
      </c>
      <c r="W587" s="40" t="s">
        <v>739</v>
      </c>
      <c r="X587" s="32" t="s">
        <v>701</v>
      </c>
      <c r="Y587" s="163"/>
    </row>
    <row r="588" spans="2:25" x14ac:dyDescent="0.25">
      <c r="B588" s="112"/>
      <c r="I588" s="115">
        <v>920</v>
      </c>
      <c r="J588" s="109" t="s">
        <v>712</v>
      </c>
      <c r="N588" s="29"/>
      <c r="Q588" s="23"/>
      <c r="R588" s="35">
        <v>916</v>
      </c>
      <c r="S588" s="29">
        <v>41918</v>
      </c>
      <c r="T588" s="23" t="s">
        <v>719</v>
      </c>
      <c r="V588" s="36">
        <v>916</v>
      </c>
      <c r="W588" s="40" t="s">
        <v>740</v>
      </c>
      <c r="X588" s="32" t="s">
        <v>100</v>
      </c>
      <c r="Y588" s="163"/>
    </row>
    <row r="589" spans="2:25" x14ac:dyDescent="0.25">
      <c r="B589" s="112"/>
      <c r="I589" s="114">
        <v>921</v>
      </c>
      <c r="J589" s="109" t="s">
        <v>712</v>
      </c>
      <c r="N589" s="29"/>
      <c r="Q589" s="23"/>
      <c r="R589" s="35">
        <v>917</v>
      </c>
      <c r="S589" s="29">
        <v>41918</v>
      </c>
      <c r="T589" s="23" t="s">
        <v>720</v>
      </c>
      <c r="V589" s="36">
        <v>917</v>
      </c>
      <c r="W589" s="40" t="s">
        <v>741</v>
      </c>
      <c r="X589" s="32" t="s">
        <v>108</v>
      </c>
      <c r="Y589" s="163"/>
    </row>
    <row r="590" spans="2:25" x14ac:dyDescent="0.25">
      <c r="B590" s="112"/>
      <c r="I590" s="115">
        <v>922</v>
      </c>
      <c r="J590" s="109" t="s">
        <v>712</v>
      </c>
      <c r="N590" s="29"/>
      <c r="Q590" s="23"/>
      <c r="R590" s="35">
        <v>918</v>
      </c>
      <c r="S590" s="29">
        <v>41918</v>
      </c>
      <c r="T590" s="23" t="s">
        <v>720</v>
      </c>
      <c r="V590" s="36">
        <v>918</v>
      </c>
      <c r="W590" s="40" t="s">
        <v>742</v>
      </c>
      <c r="X590" s="32" t="s">
        <v>107</v>
      </c>
      <c r="Y590" s="163"/>
    </row>
    <row r="591" spans="2:25" x14ac:dyDescent="0.25">
      <c r="B591" s="112"/>
      <c r="I591" s="114">
        <v>923</v>
      </c>
      <c r="J591" s="109" t="s">
        <v>712</v>
      </c>
      <c r="N591" s="29"/>
      <c r="Q591" s="23"/>
      <c r="R591" s="35">
        <v>919</v>
      </c>
      <c r="S591" s="29">
        <v>41994</v>
      </c>
      <c r="T591" s="23" t="s">
        <v>720</v>
      </c>
      <c r="V591" s="36">
        <v>919</v>
      </c>
      <c r="W591" s="23" t="s">
        <v>743</v>
      </c>
      <c r="X591" s="25" t="s">
        <v>674</v>
      </c>
      <c r="Y591" s="163"/>
    </row>
    <row r="592" spans="2:25" x14ac:dyDescent="0.25">
      <c r="B592" s="112"/>
      <c r="I592" s="115">
        <v>924</v>
      </c>
      <c r="J592" s="109" t="s">
        <v>712</v>
      </c>
      <c r="N592" s="29"/>
      <c r="Q592" s="23"/>
      <c r="R592" s="35">
        <v>920</v>
      </c>
      <c r="S592" s="29">
        <v>41994</v>
      </c>
      <c r="T592" s="23" t="s">
        <v>720</v>
      </c>
      <c r="V592" s="36">
        <v>920</v>
      </c>
      <c r="W592" s="23" t="s">
        <v>744</v>
      </c>
      <c r="X592" s="25" t="s">
        <v>97</v>
      </c>
      <c r="Y592" s="163"/>
    </row>
    <row r="593" spans="2:25" x14ac:dyDescent="0.25">
      <c r="B593" s="112"/>
      <c r="I593" s="114">
        <v>925</v>
      </c>
      <c r="J593" s="109" t="s">
        <v>712</v>
      </c>
      <c r="N593" s="29"/>
      <c r="Q593" s="23"/>
      <c r="R593" s="35">
        <v>921</v>
      </c>
      <c r="S593" s="29">
        <v>41994</v>
      </c>
      <c r="T593" s="23" t="s">
        <v>719</v>
      </c>
      <c r="V593" s="36">
        <v>921</v>
      </c>
      <c r="W593" s="23" t="s">
        <v>745</v>
      </c>
      <c r="X593" s="25" t="s">
        <v>90</v>
      </c>
      <c r="Y593" s="163"/>
    </row>
    <row r="594" spans="2:25" x14ac:dyDescent="0.25">
      <c r="B594" s="112"/>
      <c r="I594" s="115">
        <v>926</v>
      </c>
      <c r="J594" s="109" t="s">
        <v>712</v>
      </c>
      <c r="N594" s="29"/>
      <c r="Q594" s="23"/>
      <c r="R594" s="35">
        <v>922</v>
      </c>
      <c r="S594" s="29">
        <v>41994</v>
      </c>
      <c r="T594" s="23" t="s">
        <v>720</v>
      </c>
      <c r="V594" s="36">
        <v>922</v>
      </c>
      <c r="W594" s="23" t="s">
        <v>746</v>
      </c>
      <c r="X594" s="25" t="s">
        <v>91</v>
      </c>
      <c r="Y594" s="163"/>
    </row>
    <row r="595" spans="2:25" x14ac:dyDescent="0.25">
      <c r="B595" s="112"/>
      <c r="I595" s="114">
        <v>927</v>
      </c>
      <c r="J595" s="109" t="s">
        <v>712</v>
      </c>
      <c r="N595" s="29"/>
      <c r="Q595" s="23"/>
      <c r="R595" s="35">
        <v>923</v>
      </c>
      <c r="S595" s="29">
        <v>42162</v>
      </c>
      <c r="T595" s="23" t="s">
        <v>719</v>
      </c>
      <c r="V595" s="36">
        <v>923</v>
      </c>
      <c r="W595" s="23" t="s">
        <v>388</v>
      </c>
      <c r="X595" s="25" t="s">
        <v>93</v>
      </c>
      <c r="Y595" s="163"/>
    </row>
    <row r="596" spans="2:25" x14ac:dyDescent="0.25">
      <c r="B596" s="112"/>
      <c r="I596" s="115">
        <v>928</v>
      </c>
      <c r="J596" s="109" t="s">
        <v>712</v>
      </c>
      <c r="N596" s="29"/>
      <c r="Q596" s="23"/>
      <c r="R596" s="35">
        <v>924</v>
      </c>
      <c r="S596" s="29">
        <v>42162</v>
      </c>
      <c r="T596" s="23" t="s">
        <v>720</v>
      </c>
      <c r="V596" s="36">
        <v>924</v>
      </c>
      <c r="W596" s="23" t="s">
        <v>748</v>
      </c>
      <c r="X596" s="25" t="s">
        <v>101</v>
      </c>
      <c r="Y596" s="163"/>
    </row>
    <row r="597" spans="2:25" x14ac:dyDescent="0.25">
      <c r="B597" s="112"/>
      <c r="I597" s="114">
        <v>929</v>
      </c>
      <c r="J597" s="109" t="s">
        <v>712</v>
      </c>
      <c r="N597" s="29"/>
      <c r="Q597" s="23"/>
      <c r="R597" s="35">
        <v>925</v>
      </c>
      <c r="S597" s="29">
        <v>42162</v>
      </c>
      <c r="T597" s="23" t="s">
        <v>719</v>
      </c>
      <c r="V597" s="36">
        <v>925</v>
      </c>
      <c r="W597" s="23" t="s">
        <v>749</v>
      </c>
      <c r="X597" s="25" t="s">
        <v>90</v>
      </c>
      <c r="Y597" s="163"/>
    </row>
    <row r="598" spans="2:25" x14ac:dyDescent="0.25">
      <c r="B598" s="112"/>
      <c r="I598" s="115">
        <v>930</v>
      </c>
      <c r="J598" s="109" t="s">
        <v>712</v>
      </c>
      <c r="N598" s="29"/>
      <c r="Q598" s="23"/>
      <c r="R598" s="35">
        <v>926</v>
      </c>
      <c r="S598" s="29">
        <v>42162</v>
      </c>
      <c r="T598" s="23" t="s">
        <v>720</v>
      </c>
      <c r="V598" s="36">
        <v>926</v>
      </c>
      <c r="W598" s="23" t="s">
        <v>750</v>
      </c>
      <c r="X598" s="25" t="s">
        <v>89</v>
      </c>
      <c r="Y598" s="163"/>
    </row>
    <row r="599" spans="2:25" x14ac:dyDescent="0.25">
      <c r="B599" s="112"/>
      <c r="I599" s="114">
        <v>931</v>
      </c>
      <c r="J599" s="109" t="s">
        <v>712</v>
      </c>
      <c r="N599" s="29"/>
      <c r="Q599" s="23"/>
      <c r="R599" s="35">
        <v>927</v>
      </c>
      <c r="S599" s="29">
        <v>42162</v>
      </c>
      <c r="T599" s="23" t="s">
        <v>719</v>
      </c>
      <c r="V599" s="36">
        <v>927</v>
      </c>
      <c r="W599" s="23" t="s">
        <v>751</v>
      </c>
      <c r="X599" s="25" t="s">
        <v>97</v>
      </c>
      <c r="Y599" s="163"/>
    </row>
    <row r="600" spans="2:25" x14ac:dyDescent="0.25">
      <c r="B600" s="112"/>
      <c r="I600" s="115">
        <v>932</v>
      </c>
      <c r="J600" s="109" t="s">
        <v>712</v>
      </c>
      <c r="N600" s="29"/>
      <c r="Q600" s="23"/>
      <c r="R600" s="35">
        <v>928</v>
      </c>
      <c r="S600" s="29">
        <v>42162</v>
      </c>
      <c r="T600" s="23" t="s">
        <v>720</v>
      </c>
      <c r="V600" s="36">
        <v>928</v>
      </c>
      <c r="W600" s="23" t="s">
        <v>752</v>
      </c>
      <c r="X600" s="25" t="s">
        <v>100</v>
      </c>
      <c r="Y600" s="163"/>
    </row>
    <row r="601" spans="2:25" x14ac:dyDescent="0.25">
      <c r="B601" s="112"/>
      <c r="I601" s="114">
        <v>933</v>
      </c>
      <c r="J601" s="109" t="s">
        <v>712</v>
      </c>
      <c r="N601" s="29"/>
      <c r="Q601" s="23"/>
      <c r="R601" s="35">
        <v>929</v>
      </c>
      <c r="S601" s="29">
        <v>42162</v>
      </c>
      <c r="T601" s="23" t="s">
        <v>719</v>
      </c>
      <c r="V601" s="36">
        <v>929</v>
      </c>
      <c r="W601" s="23" t="s">
        <v>753</v>
      </c>
      <c r="X601" s="25" t="s">
        <v>90</v>
      </c>
      <c r="Y601" s="163"/>
    </row>
    <row r="602" spans="2:25" x14ac:dyDescent="0.25">
      <c r="B602" s="112"/>
      <c r="I602" s="115">
        <v>934</v>
      </c>
      <c r="J602" s="109" t="s">
        <v>712</v>
      </c>
      <c r="N602" s="29"/>
      <c r="Q602" s="23"/>
      <c r="R602" s="35">
        <v>930</v>
      </c>
      <c r="S602" s="29">
        <v>42162</v>
      </c>
      <c r="T602" s="23" t="s">
        <v>720</v>
      </c>
      <c r="V602" s="36">
        <v>930</v>
      </c>
      <c r="W602" s="23" t="s">
        <v>754</v>
      </c>
      <c r="X602" s="25" t="s">
        <v>90</v>
      </c>
      <c r="Y602" s="163"/>
    </row>
    <row r="603" spans="2:25" x14ac:dyDescent="0.25">
      <c r="B603" s="112"/>
      <c r="I603" s="114">
        <v>935</v>
      </c>
      <c r="J603" s="109" t="s">
        <v>712</v>
      </c>
      <c r="N603" s="29"/>
      <c r="Q603" s="23"/>
      <c r="R603" s="35">
        <v>931</v>
      </c>
      <c r="S603" s="29">
        <v>42162</v>
      </c>
      <c r="T603" s="23" t="s">
        <v>720</v>
      </c>
      <c r="V603" s="36">
        <v>931</v>
      </c>
      <c r="W603" s="23" t="s">
        <v>755</v>
      </c>
      <c r="X603" s="25" t="s">
        <v>89</v>
      </c>
      <c r="Y603" s="163"/>
    </row>
    <row r="604" spans="2:25" x14ac:dyDescent="0.25">
      <c r="B604" s="112"/>
      <c r="I604" s="115">
        <v>936</v>
      </c>
      <c r="J604" s="109" t="s">
        <v>712</v>
      </c>
      <c r="N604" s="29"/>
      <c r="Q604" s="23"/>
      <c r="R604" s="35">
        <v>932</v>
      </c>
      <c r="S604" s="29">
        <v>42162</v>
      </c>
      <c r="T604" s="23" t="s">
        <v>720</v>
      </c>
      <c r="V604" s="36">
        <v>932</v>
      </c>
      <c r="W604" s="23" t="s">
        <v>756</v>
      </c>
      <c r="X604" s="25" t="s">
        <v>96</v>
      </c>
      <c r="Y604" s="163"/>
    </row>
    <row r="605" spans="2:25" x14ac:dyDescent="0.25">
      <c r="B605" s="112"/>
      <c r="I605" s="114">
        <v>937</v>
      </c>
      <c r="J605" s="109" t="s">
        <v>712</v>
      </c>
      <c r="N605" s="29"/>
      <c r="Q605" s="23"/>
      <c r="R605" s="35">
        <v>933</v>
      </c>
      <c r="S605" s="29">
        <v>42162</v>
      </c>
      <c r="T605" s="23" t="s">
        <v>720</v>
      </c>
      <c r="V605" s="36">
        <v>933</v>
      </c>
      <c r="W605" s="23" t="s">
        <v>757</v>
      </c>
      <c r="X605" s="32" t="s">
        <v>97</v>
      </c>
      <c r="Y605" s="163"/>
    </row>
    <row r="606" spans="2:25" x14ac:dyDescent="0.25">
      <c r="B606" s="112"/>
      <c r="I606" s="115">
        <v>938</v>
      </c>
      <c r="J606" s="109" t="s">
        <v>712</v>
      </c>
      <c r="N606" s="29"/>
      <c r="Q606" s="23"/>
      <c r="R606" s="35">
        <v>934</v>
      </c>
      <c r="S606" s="29">
        <v>42162</v>
      </c>
      <c r="T606" s="23" t="s">
        <v>720</v>
      </c>
      <c r="V606" s="36">
        <v>934</v>
      </c>
      <c r="W606" s="23" t="s">
        <v>758</v>
      </c>
      <c r="X606" s="32" t="s">
        <v>89</v>
      </c>
      <c r="Y606" s="163"/>
    </row>
    <row r="607" spans="2:25" x14ac:dyDescent="0.25">
      <c r="B607" s="112"/>
      <c r="I607" s="114">
        <v>939</v>
      </c>
      <c r="J607" s="109" t="s">
        <v>712</v>
      </c>
      <c r="N607" s="29"/>
      <c r="Q607" s="23"/>
      <c r="R607" s="35">
        <v>935</v>
      </c>
      <c r="S607" s="29">
        <v>42162</v>
      </c>
      <c r="T607" s="23" t="s">
        <v>720</v>
      </c>
      <c r="V607" s="36">
        <v>935</v>
      </c>
      <c r="W607" s="23" t="s">
        <v>759</v>
      </c>
      <c r="X607" s="32" t="s">
        <v>103</v>
      </c>
      <c r="Y607" s="163"/>
    </row>
    <row r="608" spans="2:25" x14ac:dyDescent="0.25">
      <c r="B608" s="112"/>
      <c r="I608" s="115">
        <v>940</v>
      </c>
      <c r="J608" s="109" t="s">
        <v>712</v>
      </c>
      <c r="N608" s="29"/>
      <c r="Q608" s="23"/>
      <c r="R608" s="35">
        <v>936</v>
      </c>
      <c r="S608" s="29">
        <v>42162</v>
      </c>
      <c r="T608" s="23" t="s">
        <v>720</v>
      </c>
      <c r="V608" s="36">
        <v>936</v>
      </c>
      <c r="W608" s="23" t="s">
        <v>760</v>
      </c>
      <c r="X608" s="32" t="s">
        <v>97</v>
      </c>
      <c r="Y608" s="163"/>
    </row>
    <row r="609" spans="2:25" x14ac:dyDescent="0.25">
      <c r="B609" s="112"/>
      <c r="I609" s="114">
        <v>941</v>
      </c>
      <c r="J609" s="109" t="s">
        <v>712</v>
      </c>
      <c r="N609" s="29"/>
      <c r="Q609" s="23"/>
      <c r="R609" s="35">
        <v>937</v>
      </c>
      <c r="S609" s="29">
        <v>42352</v>
      </c>
      <c r="T609" s="23" t="s">
        <v>720</v>
      </c>
      <c r="V609" s="36">
        <v>937</v>
      </c>
      <c r="W609" s="23" t="s">
        <v>855</v>
      </c>
      <c r="X609" s="32" t="s">
        <v>104</v>
      </c>
      <c r="Y609" s="163"/>
    </row>
    <row r="610" spans="2:25" x14ac:dyDescent="0.25">
      <c r="B610" s="112"/>
      <c r="I610" s="115">
        <v>942</v>
      </c>
      <c r="J610" s="109" t="s">
        <v>712</v>
      </c>
      <c r="N610" s="29"/>
      <c r="Q610" s="23"/>
      <c r="R610" s="35">
        <v>938</v>
      </c>
      <c r="S610" s="29">
        <v>42352</v>
      </c>
      <c r="T610" s="23" t="s">
        <v>720</v>
      </c>
      <c r="V610" s="36">
        <v>938</v>
      </c>
      <c r="W610" s="23" t="s">
        <v>856</v>
      </c>
      <c r="X610" s="32" t="s">
        <v>89</v>
      </c>
      <c r="Y610" s="163"/>
    </row>
    <row r="611" spans="2:25" x14ac:dyDescent="0.25">
      <c r="B611" s="112"/>
      <c r="I611" s="114">
        <v>943</v>
      </c>
      <c r="J611" s="109" t="s">
        <v>712</v>
      </c>
      <c r="N611" s="29"/>
      <c r="Q611" s="23"/>
      <c r="R611" s="35">
        <v>939</v>
      </c>
      <c r="S611" s="29">
        <v>42352</v>
      </c>
      <c r="T611" s="23" t="s">
        <v>720</v>
      </c>
      <c r="V611" s="36">
        <v>939</v>
      </c>
      <c r="W611" s="23" t="s">
        <v>857</v>
      </c>
      <c r="X611" s="32" t="s">
        <v>90</v>
      </c>
      <c r="Y611" s="163"/>
    </row>
    <row r="612" spans="2:25" x14ac:dyDescent="0.25">
      <c r="B612" s="112"/>
      <c r="I612" s="115">
        <v>944</v>
      </c>
      <c r="J612" s="109" t="s">
        <v>712</v>
      </c>
      <c r="N612" s="29"/>
      <c r="Q612" s="23"/>
      <c r="R612" s="35">
        <v>940</v>
      </c>
      <c r="S612" s="29">
        <v>42352</v>
      </c>
      <c r="T612" s="23" t="s">
        <v>720</v>
      </c>
      <c r="V612" s="36">
        <v>940</v>
      </c>
      <c r="W612" s="23" t="s">
        <v>858</v>
      </c>
      <c r="X612" s="32" t="s">
        <v>90</v>
      </c>
      <c r="Y612" s="163"/>
    </row>
    <row r="613" spans="2:25" x14ac:dyDescent="0.25">
      <c r="B613" s="112"/>
      <c r="I613" s="114">
        <v>945</v>
      </c>
      <c r="J613" s="109" t="s">
        <v>712</v>
      </c>
      <c r="N613" s="29"/>
      <c r="Q613" s="23"/>
      <c r="R613" s="35">
        <v>941</v>
      </c>
      <c r="S613" s="29">
        <v>42465</v>
      </c>
      <c r="T613" s="23" t="s">
        <v>720</v>
      </c>
      <c r="V613" s="36">
        <v>941</v>
      </c>
      <c r="W613" s="23" t="s">
        <v>513</v>
      </c>
      <c r="X613" s="32" t="s">
        <v>90</v>
      </c>
      <c r="Y613" s="163"/>
    </row>
    <row r="614" spans="2:25" x14ac:dyDescent="0.25">
      <c r="B614" s="112"/>
      <c r="I614" s="115">
        <v>946</v>
      </c>
      <c r="J614" s="109" t="s">
        <v>712</v>
      </c>
      <c r="N614" s="29"/>
      <c r="Q614" s="23"/>
      <c r="R614" s="35">
        <v>942</v>
      </c>
      <c r="S614" s="29">
        <v>42465</v>
      </c>
      <c r="T614" s="23" t="s">
        <v>720</v>
      </c>
      <c r="V614" s="36">
        <v>942</v>
      </c>
      <c r="W614" s="23" t="s">
        <v>861</v>
      </c>
      <c r="X614" s="32" t="s">
        <v>99</v>
      </c>
      <c r="Y614" s="163"/>
    </row>
    <row r="615" spans="2:25" x14ac:dyDescent="0.25">
      <c r="B615" s="112"/>
      <c r="I615" s="114">
        <v>947</v>
      </c>
      <c r="J615" s="109" t="s">
        <v>712</v>
      </c>
      <c r="N615" s="29"/>
      <c r="Q615" s="23"/>
      <c r="R615" s="35">
        <v>943</v>
      </c>
      <c r="S615" s="29">
        <v>42465</v>
      </c>
      <c r="T615" s="23" t="s">
        <v>720</v>
      </c>
      <c r="V615" s="36">
        <v>943</v>
      </c>
      <c r="W615" s="23" t="s">
        <v>862</v>
      </c>
      <c r="X615" s="32" t="s">
        <v>90</v>
      </c>
      <c r="Y615" s="163"/>
    </row>
    <row r="616" spans="2:25" x14ac:dyDescent="0.25">
      <c r="B616" s="112"/>
      <c r="I616" s="115">
        <v>948</v>
      </c>
      <c r="J616" s="109" t="s">
        <v>712</v>
      </c>
      <c r="N616" s="29"/>
      <c r="Q616" s="23"/>
      <c r="R616" s="35">
        <v>944</v>
      </c>
      <c r="S616" s="29">
        <v>42465</v>
      </c>
      <c r="T616" s="23" t="s">
        <v>720</v>
      </c>
      <c r="V616" s="36">
        <v>944</v>
      </c>
      <c r="W616" s="23" t="s">
        <v>863</v>
      </c>
      <c r="X616" s="32" t="s">
        <v>89</v>
      </c>
      <c r="Y616" s="163"/>
    </row>
    <row r="617" spans="2:25" x14ac:dyDescent="0.25">
      <c r="B617" s="112"/>
      <c r="I617" s="114">
        <v>949</v>
      </c>
      <c r="J617" s="109" t="s">
        <v>712</v>
      </c>
      <c r="N617" s="29"/>
      <c r="Q617" s="23"/>
      <c r="R617" s="35">
        <v>945</v>
      </c>
      <c r="S617" s="29">
        <v>42465</v>
      </c>
      <c r="T617" s="23" t="s">
        <v>720</v>
      </c>
      <c r="V617" s="36">
        <v>945</v>
      </c>
      <c r="W617" s="23" t="s">
        <v>864</v>
      </c>
      <c r="X617" s="32" t="s">
        <v>90</v>
      </c>
      <c r="Y617" s="163"/>
    </row>
    <row r="618" spans="2:25" x14ac:dyDescent="0.25">
      <c r="B618" s="112"/>
      <c r="I618" s="115">
        <v>950</v>
      </c>
      <c r="J618" s="109" t="s">
        <v>712</v>
      </c>
      <c r="N618" s="29"/>
      <c r="Q618" s="23"/>
      <c r="R618" s="35">
        <v>946</v>
      </c>
      <c r="S618" s="29">
        <v>42465</v>
      </c>
      <c r="T618" s="23" t="s">
        <v>720</v>
      </c>
      <c r="V618" s="36">
        <v>946</v>
      </c>
      <c r="W618" s="23" t="s">
        <v>891</v>
      </c>
      <c r="X618" s="32" t="s">
        <v>89</v>
      </c>
      <c r="Y618" s="163"/>
    </row>
    <row r="619" spans="2:25" x14ac:dyDescent="0.25">
      <c r="B619" s="112"/>
      <c r="I619" s="114">
        <v>951</v>
      </c>
      <c r="J619" s="109" t="s">
        <v>712</v>
      </c>
      <c r="N619" s="29"/>
      <c r="Q619" s="23"/>
      <c r="R619" s="35">
        <v>947</v>
      </c>
      <c r="S619" s="29">
        <v>42638</v>
      </c>
      <c r="T619" s="23" t="s">
        <v>720</v>
      </c>
      <c r="V619" s="36">
        <v>947</v>
      </c>
      <c r="W619" s="23" t="s">
        <v>892</v>
      </c>
      <c r="X619" s="32" t="s">
        <v>90</v>
      </c>
      <c r="Y619" s="163"/>
    </row>
    <row r="620" spans="2:25" x14ac:dyDescent="0.25">
      <c r="B620" s="112"/>
      <c r="I620" s="114">
        <v>952</v>
      </c>
      <c r="J620" s="109" t="s">
        <v>712</v>
      </c>
      <c r="N620" s="29"/>
      <c r="Q620" s="23"/>
      <c r="R620" s="35">
        <v>948</v>
      </c>
      <c r="S620" s="29">
        <v>42638</v>
      </c>
      <c r="T620" s="23" t="s">
        <v>720</v>
      </c>
      <c r="V620" s="36">
        <v>948</v>
      </c>
      <c r="W620" s="23" t="s">
        <v>893</v>
      </c>
      <c r="X620" s="32" t="s">
        <v>96</v>
      </c>
      <c r="Y620" s="163"/>
    </row>
    <row r="621" spans="2:25" x14ac:dyDescent="0.25">
      <c r="B621" s="112"/>
      <c r="I621" s="115">
        <v>953</v>
      </c>
      <c r="J621" s="109" t="s">
        <v>712</v>
      </c>
      <c r="N621" s="29"/>
      <c r="Q621" s="23"/>
      <c r="R621" s="35">
        <v>949</v>
      </c>
      <c r="S621" s="29">
        <v>42638</v>
      </c>
      <c r="T621" s="23" t="s">
        <v>720</v>
      </c>
      <c r="V621" s="36">
        <v>949</v>
      </c>
      <c r="W621" s="23" t="s">
        <v>894</v>
      </c>
      <c r="X621" s="32" t="s">
        <v>100</v>
      </c>
      <c r="Y621" s="163"/>
    </row>
    <row r="622" spans="2:25" x14ac:dyDescent="0.25">
      <c r="B622" s="112"/>
      <c r="I622" s="114">
        <v>954</v>
      </c>
      <c r="J622" s="109" t="s">
        <v>712</v>
      </c>
      <c r="N622" s="29"/>
      <c r="Q622" s="23"/>
      <c r="R622" s="35">
        <v>950</v>
      </c>
      <c r="S622" s="29">
        <v>42638</v>
      </c>
      <c r="T622" s="23" t="s">
        <v>720</v>
      </c>
      <c r="V622" s="33">
        <v>950</v>
      </c>
      <c r="W622" s="23" t="s">
        <v>895</v>
      </c>
      <c r="X622" s="32" t="s">
        <v>103</v>
      </c>
      <c r="Y622" s="163"/>
    </row>
    <row r="623" spans="2:25" x14ac:dyDescent="0.25">
      <c r="B623" s="112"/>
      <c r="I623" s="115">
        <v>955</v>
      </c>
      <c r="J623" s="109" t="s">
        <v>712</v>
      </c>
      <c r="N623" s="29"/>
      <c r="Q623" s="23"/>
      <c r="R623" s="35">
        <v>951</v>
      </c>
      <c r="S623" s="29">
        <v>42638</v>
      </c>
      <c r="T623" s="23" t="s">
        <v>720</v>
      </c>
      <c r="V623" s="33">
        <v>951</v>
      </c>
      <c r="W623" s="23" t="s">
        <v>896</v>
      </c>
      <c r="X623" s="32" t="s">
        <v>103</v>
      </c>
      <c r="Y623" s="163"/>
    </row>
    <row r="624" spans="2:25" x14ac:dyDescent="0.25">
      <c r="B624" s="112"/>
      <c r="I624" s="114">
        <v>956</v>
      </c>
      <c r="J624" s="109" t="s">
        <v>712</v>
      </c>
      <c r="N624" s="29"/>
      <c r="Q624" s="23"/>
      <c r="R624" s="35">
        <v>952</v>
      </c>
      <c r="S624" s="29">
        <v>42638</v>
      </c>
      <c r="T624" s="23" t="s">
        <v>720</v>
      </c>
      <c r="V624" s="36">
        <v>952</v>
      </c>
      <c r="W624" s="23" t="s">
        <v>897</v>
      </c>
      <c r="X624" s="32" t="s">
        <v>90</v>
      </c>
      <c r="Y624" s="163"/>
    </row>
    <row r="625" spans="2:25" x14ac:dyDescent="0.25">
      <c r="B625" s="112"/>
      <c r="I625" s="115">
        <v>957</v>
      </c>
      <c r="J625" s="109" t="s">
        <v>712</v>
      </c>
      <c r="N625" s="29"/>
      <c r="Q625" s="23"/>
      <c r="R625" s="35">
        <v>953</v>
      </c>
      <c r="S625" s="29">
        <v>42638</v>
      </c>
      <c r="T625" s="23" t="s">
        <v>720</v>
      </c>
      <c r="V625" s="33">
        <v>953</v>
      </c>
      <c r="W625" s="23" t="s">
        <v>898</v>
      </c>
      <c r="X625" s="32" t="s">
        <v>89</v>
      </c>
      <c r="Y625" s="163"/>
    </row>
    <row r="626" spans="2:25" x14ac:dyDescent="0.25">
      <c r="B626" s="112"/>
      <c r="I626" s="114">
        <v>958</v>
      </c>
      <c r="J626" s="109" t="s">
        <v>712</v>
      </c>
      <c r="N626" s="29"/>
      <c r="Q626" s="23"/>
      <c r="R626" s="35">
        <v>954</v>
      </c>
      <c r="S626" s="29">
        <v>42638</v>
      </c>
      <c r="T626" s="23" t="s">
        <v>720</v>
      </c>
      <c r="V626" s="33">
        <v>954</v>
      </c>
      <c r="W626" s="23" t="s">
        <v>899</v>
      </c>
      <c r="X626" s="32" t="s">
        <v>90</v>
      </c>
      <c r="Y626" s="163"/>
    </row>
    <row r="627" spans="2:25" x14ac:dyDescent="0.25">
      <c r="B627" s="112"/>
      <c r="I627" s="115">
        <v>959</v>
      </c>
      <c r="J627" s="109" t="s">
        <v>712</v>
      </c>
      <c r="N627" s="29"/>
      <c r="Q627" s="23"/>
      <c r="R627" s="35">
        <v>955</v>
      </c>
      <c r="S627" s="29">
        <v>42638</v>
      </c>
      <c r="T627" s="23" t="s">
        <v>720</v>
      </c>
      <c r="V627" s="33">
        <v>955</v>
      </c>
      <c r="W627" s="23" t="s">
        <v>900</v>
      </c>
      <c r="X627" s="32" t="s">
        <v>664</v>
      </c>
      <c r="Y627" s="163"/>
    </row>
    <row r="628" spans="2:25" x14ac:dyDescent="0.25">
      <c r="B628" s="112"/>
      <c r="I628" s="114">
        <v>960</v>
      </c>
      <c r="J628" s="109" t="s">
        <v>712</v>
      </c>
      <c r="N628" s="29"/>
      <c r="Q628" s="23"/>
      <c r="R628" s="35">
        <v>956</v>
      </c>
      <c r="S628" s="29">
        <v>42638</v>
      </c>
      <c r="T628" s="23" t="s">
        <v>720</v>
      </c>
      <c r="V628" s="158">
        <v>956</v>
      </c>
      <c r="W628" s="23" t="s">
        <v>901</v>
      </c>
      <c r="X628" s="32" t="s">
        <v>100</v>
      </c>
      <c r="Y628" s="163"/>
    </row>
    <row r="629" spans="2:25" x14ac:dyDescent="0.25">
      <c r="B629" s="112"/>
      <c r="I629" s="115">
        <v>961</v>
      </c>
      <c r="J629" s="109" t="s">
        <v>712</v>
      </c>
      <c r="N629" s="29"/>
      <c r="Q629" s="23"/>
      <c r="R629" s="35">
        <v>957</v>
      </c>
      <c r="S629" s="29">
        <v>42638</v>
      </c>
      <c r="T629" s="23" t="s">
        <v>720</v>
      </c>
      <c r="V629" s="158">
        <v>957</v>
      </c>
      <c r="W629" s="23" t="s">
        <v>902</v>
      </c>
      <c r="X629" s="32" t="s">
        <v>96</v>
      </c>
      <c r="Y629" s="163"/>
    </row>
    <row r="630" spans="2:25" x14ac:dyDescent="0.25">
      <c r="B630" s="112"/>
      <c r="I630" s="114">
        <v>962</v>
      </c>
      <c r="J630" s="109" t="s">
        <v>712</v>
      </c>
      <c r="N630" s="29"/>
      <c r="Q630" s="23"/>
      <c r="R630" s="35">
        <v>958</v>
      </c>
      <c r="S630" s="156">
        <v>42778</v>
      </c>
      <c r="T630" s="23" t="s">
        <v>870</v>
      </c>
      <c r="V630" s="158">
        <v>958</v>
      </c>
      <c r="W630" s="157" t="s">
        <v>908</v>
      </c>
      <c r="X630" s="157" t="s">
        <v>90</v>
      </c>
      <c r="Y630" s="163"/>
    </row>
    <row r="631" spans="2:25" x14ac:dyDescent="0.25">
      <c r="B631" s="112"/>
      <c r="I631" s="115">
        <v>963</v>
      </c>
      <c r="J631" s="109" t="s">
        <v>712</v>
      </c>
      <c r="N631" s="29"/>
      <c r="Q631" s="23"/>
      <c r="R631" s="35">
        <v>959</v>
      </c>
      <c r="S631" s="156">
        <v>42778</v>
      </c>
      <c r="T631" s="23" t="s">
        <v>870</v>
      </c>
      <c r="V631" s="158">
        <v>959</v>
      </c>
      <c r="W631" s="157" t="s">
        <v>909</v>
      </c>
      <c r="X631" s="157" t="s">
        <v>89</v>
      </c>
      <c r="Y631" s="163"/>
    </row>
    <row r="632" spans="2:25" x14ac:dyDescent="0.25">
      <c r="B632" s="112"/>
      <c r="I632" s="114">
        <v>964</v>
      </c>
      <c r="J632" s="109" t="s">
        <v>712</v>
      </c>
      <c r="N632" s="29"/>
      <c r="Q632" s="23"/>
      <c r="R632" s="35">
        <v>960</v>
      </c>
      <c r="S632" s="156">
        <v>42778</v>
      </c>
      <c r="T632" s="23" t="s">
        <v>870</v>
      </c>
      <c r="V632" s="158">
        <v>960</v>
      </c>
      <c r="W632" s="157" t="s">
        <v>910</v>
      </c>
      <c r="X632" s="157" t="s">
        <v>664</v>
      </c>
      <c r="Y632" s="163"/>
    </row>
    <row r="633" spans="2:25" x14ac:dyDescent="0.25">
      <c r="B633" s="112"/>
      <c r="I633" s="115">
        <v>965</v>
      </c>
      <c r="J633" s="109" t="s">
        <v>712</v>
      </c>
      <c r="N633" s="29"/>
      <c r="Q633" s="23"/>
      <c r="R633" s="35">
        <v>961</v>
      </c>
      <c r="S633" s="156">
        <v>42778</v>
      </c>
      <c r="T633" s="23" t="s">
        <v>870</v>
      </c>
      <c r="V633" s="158">
        <v>961</v>
      </c>
      <c r="W633" s="157" t="s">
        <v>911</v>
      </c>
      <c r="X633" s="157" t="s">
        <v>105</v>
      </c>
      <c r="Y633" s="163"/>
    </row>
    <row r="634" spans="2:25" x14ac:dyDescent="0.25">
      <c r="B634" s="112"/>
      <c r="I634" s="114">
        <v>966</v>
      </c>
      <c r="J634" s="109" t="s">
        <v>712</v>
      </c>
      <c r="N634" s="29"/>
      <c r="Q634" s="23"/>
      <c r="R634" s="35">
        <v>962</v>
      </c>
      <c r="S634" s="161">
        <v>42936</v>
      </c>
      <c r="T634" s="23" t="s">
        <v>870</v>
      </c>
      <c r="V634" s="158">
        <v>962</v>
      </c>
      <c r="W634" s="162" t="s">
        <v>913</v>
      </c>
      <c r="X634" s="163" t="s">
        <v>103</v>
      </c>
      <c r="Y634" s="163"/>
    </row>
    <row r="635" spans="2:25" x14ac:dyDescent="0.25">
      <c r="B635" s="112"/>
      <c r="I635" s="114"/>
      <c r="J635" s="109"/>
      <c r="N635" s="29"/>
      <c r="Q635" s="23"/>
      <c r="R635" s="35">
        <v>963</v>
      </c>
      <c r="S635" s="161">
        <v>42936</v>
      </c>
      <c r="T635" s="23" t="s">
        <v>870</v>
      </c>
      <c r="V635" s="158">
        <v>963</v>
      </c>
      <c r="W635" s="162" t="s">
        <v>914</v>
      </c>
      <c r="X635" s="162" t="s">
        <v>89</v>
      </c>
      <c r="Y635" s="163"/>
    </row>
    <row r="636" spans="2:25" x14ac:dyDescent="0.25">
      <c r="B636" s="112"/>
      <c r="N636" s="29"/>
      <c r="Q636" s="23"/>
      <c r="R636" s="35">
        <v>964</v>
      </c>
      <c r="S636" s="161">
        <v>42936</v>
      </c>
      <c r="T636" s="23" t="s">
        <v>870</v>
      </c>
      <c r="V636" s="158">
        <v>964</v>
      </c>
      <c r="W636" s="162" t="s">
        <v>915</v>
      </c>
      <c r="X636" s="162" t="s">
        <v>90</v>
      </c>
      <c r="Y636" s="163"/>
    </row>
    <row r="637" spans="2:25" x14ac:dyDescent="0.25">
      <c r="B637" s="112"/>
      <c r="N637" s="29"/>
      <c r="Q637" s="23"/>
      <c r="R637" s="35">
        <v>965</v>
      </c>
      <c r="S637" s="161">
        <v>42936</v>
      </c>
      <c r="T637" s="23" t="s">
        <v>870</v>
      </c>
      <c r="V637" s="158">
        <v>965</v>
      </c>
      <c r="W637" s="162" t="s">
        <v>916</v>
      </c>
      <c r="X637" s="162" t="s">
        <v>94</v>
      </c>
      <c r="Y637" s="163"/>
    </row>
    <row r="638" spans="2:25" x14ac:dyDescent="0.25">
      <c r="B638" s="112"/>
      <c r="N638" s="29"/>
      <c r="Q638" s="23"/>
      <c r="R638" s="35">
        <v>966</v>
      </c>
      <c r="S638" s="161">
        <v>42936</v>
      </c>
      <c r="T638" s="23" t="s">
        <v>870</v>
      </c>
      <c r="V638" s="158">
        <v>966</v>
      </c>
      <c r="W638" s="162" t="s">
        <v>912</v>
      </c>
      <c r="X638" s="162" t="s">
        <v>89</v>
      </c>
      <c r="Y638" s="163"/>
    </row>
    <row r="639" spans="2:25" x14ac:dyDescent="0.25">
      <c r="B639" s="112"/>
      <c r="N639" s="29"/>
      <c r="Q639" s="23"/>
      <c r="R639" s="175">
        <v>967</v>
      </c>
      <c r="S639" s="161">
        <v>43072</v>
      </c>
      <c r="T639" s="23" t="s">
        <v>870</v>
      </c>
      <c r="V639" s="176">
        <v>967</v>
      </c>
      <c r="W639" s="162" t="s">
        <v>919</v>
      </c>
      <c r="X639" s="162" t="s">
        <v>89</v>
      </c>
      <c r="Y639" s="163"/>
    </row>
    <row r="640" spans="2:25" x14ac:dyDescent="0.25">
      <c r="B640" s="112"/>
      <c r="N640" s="29"/>
      <c r="Q640" s="23"/>
      <c r="R640" s="175">
        <v>968</v>
      </c>
      <c r="S640" s="161">
        <v>43072</v>
      </c>
      <c r="T640" s="23" t="s">
        <v>870</v>
      </c>
      <c r="V640" s="176">
        <v>968</v>
      </c>
      <c r="W640" s="162" t="s">
        <v>920</v>
      </c>
      <c r="X640" s="162" t="s">
        <v>100</v>
      </c>
      <c r="Y640" s="163"/>
    </row>
    <row r="641" spans="2:25" x14ac:dyDescent="0.25">
      <c r="B641" s="112"/>
      <c r="N641" s="29"/>
      <c r="Q641" s="23"/>
      <c r="R641" s="175">
        <v>969</v>
      </c>
      <c r="S641" s="161">
        <v>43072</v>
      </c>
      <c r="T641" s="23" t="s">
        <v>870</v>
      </c>
      <c r="V641" s="176">
        <v>969</v>
      </c>
      <c r="W641" s="162" t="s">
        <v>921</v>
      </c>
      <c r="X641" s="162" t="s">
        <v>90</v>
      </c>
      <c r="Y641" s="163"/>
    </row>
    <row r="642" spans="2:25" x14ac:dyDescent="0.25">
      <c r="B642" s="112"/>
      <c r="N642" s="29"/>
      <c r="Q642" s="23"/>
      <c r="R642" s="175">
        <v>970</v>
      </c>
      <c r="S642" s="161">
        <v>43072</v>
      </c>
      <c r="T642" s="23" t="s">
        <v>870</v>
      </c>
      <c r="V642" s="176">
        <v>970</v>
      </c>
      <c r="W642" s="162" t="s">
        <v>922</v>
      </c>
      <c r="X642" s="162" t="s">
        <v>100</v>
      </c>
      <c r="Y642" s="163"/>
    </row>
    <row r="643" spans="2:25" x14ac:dyDescent="0.25">
      <c r="B643" s="112"/>
      <c r="N643" s="29"/>
      <c r="Q643" s="23"/>
      <c r="R643" s="175">
        <v>971</v>
      </c>
      <c r="S643" s="161">
        <v>43072</v>
      </c>
      <c r="T643" s="23" t="s">
        <v>870</v>
      </c>
      <c r="V643" s="176">
        <v>971</v>
      </c>
      <c r="W643" s="162" t="s">
        <v>923</v>
      </c>
      <c r="X643" s="162" t="s">
        <v>89</v>
      </c>
      <c r="Y643" s="163"/>
    </row>
    <row r="644" spans="2:25" x14ac:dyDescent="0.25">
      <c r="B644" s="112"/>
      <c r="N644" s="29"/>
      <c r="Q644" s="23"/>
      <c r="R644" s="175">
        <v>972</v>
      </c>
      <c r="S644" s="161">
        <v>43072</v>
      </c>
      <c r="T644" s="23" t="s">
        <v>870</v>
      </c>
      <c r="V644" s="176">
        <v>972</v>
      </c>
      <c r="W644" s="162" t="s">
        <v>924</v>
      </c>
      <c r="X644" s="162" t="s">
        <v>100</v>
      </c>
      <c r="Y644" s="163"/>
    </row>
    <row r="645" spans="2:25" x14ac:dyDescent="0.25">
      <c r="B645" s="112"/>
      <c r="N645" s="29"/>
      <c r="Q645" s="23"/>
      <c r="S645" s="29"/>
      <c r="V645" s="33"/>
      <c r="X645" s="32"/>
    </row>
    <row r="646" spans="2:25" x14ac:dyDescent="0.25">
      <c r="B646" s="112"/>
      <c r="N646" s="29"/>
      <c r="Q646" s="23"/>
      <c r="S646" s="29"/>
      <c r="V646" s="33"/>
      <c r="X646" s="32"/>
    </row>
    <row r="647" spans="2:25" x14ac:dyDescent="0.25">
      <c r="B647" s="112"/>
      <c r="N647" s="29"/>
      <c r="Q647" s="23"/>
    </row>
    <row r="648" spans="2:25" x14ac:dyDescent="0.25">
      <c r="B648" s="112"/>
      <c r="N648" s="29"/>
      <c r="Q648" s="23"/>
      <c r="R648" s="24" t="s">
        <v>269</v>
      </c>
      <c r="S648" s="23" t="s">
        <v>263</v>
      </c>
      <c r="T648" s="23" t="s">
        <v>708</v>
      </c>
    </row>
    <row r="649" spans="2:25" x14ac:dyDescent="0.25">
      <c r="B649" s="112"/>
      <c r="N649" s="29"/>
      <c r="Q649" s="23"/>
      <c r="R649" s="24">
        <v>1</v>
      </c>
      <c r="S649" s="111">
        <v>38405</v>
      </c>
      <c r="T649" s="23" t="s">
        <v>710</v>
      </c>
    </row>
    <row r="650" spans="2:25" x14ac:dyDescent="0.25">
      <c r="B650" s="112"/>
      <c r="N650" s="29"/>
      <c r="Q650" s="23"/>
      <c r="R650" s="24">
        <v>2</v>
      </c>
      <c r="S650" s="111">
        <v>38405</v>
      </c>
      <c r="T650" s="23" t="s">
        <v>710</v>
      </c>
    </row>
    <row r="651" spans="2:25" x14ac:dyDescent="0.25">
      <c r="B651" s="112"/>
      <c r="N651" s="29"/>
      <c r="Q651" s="23"/>
      <c r="R651" s="24">
        <v>4</v>
      </c>
      <c r="S651" s="111">
        <v>38405</v>
      </c>
      <c r="T651" s="23" t="s">
        <v>710</v>
      </c>
    </row>
    <row r="652" spans="2:25" x14ac:dyDescent="0.25">
      <c r="B652" s="112"/>
      <c r="N652" s="29"/>
      <c r="Q652" s="23"/>
      <c r="R652" s="24">
        <v>6</v>
      </c>
      <c r="S652" s="111">
        <v>38405</v>
      </c>
      <c r="T652" s="23" t="s">
        <v>710</v>
      </c>
    </row>
    <row r="653" spans="2:25" x14ac:dyDescent="0.25">
      <c r="B653" s="112"/>
      <c r="N653" s="29"/>
      <c r="Q653" s="23"/>
      <c r="R653" s="24">
        <v>7</v>
      </c>
      <c r="S653" s="111">
        <v>38405</v>
      </c>
      <c r="T653" s="23" t="s">
        <v>710</v>
      </c>
    </row>
    <row r="654" spans="2:25" x14ac:dyDescent="0.25">
      <c r="B654" s="112"/>
      <c r="N654" s="29"/>
      <c r="Q654" s="23"/>
      <c r="R654" s="24">
        <v>13</v>
      </c>
      <c r="S654" s="111">
        <v>38405</v>
      </c>
      <c r="T654" s="23" t="s">
        <v>710</v>
      </c>
    </row>
    <row r="655" spans="2:25" x14ac:dyDescent="0.25">
      <c r="B655" s="112"/>
      <c r="N655" s="29"/>
      <c r="Q655" s="23"/>
      <c r="R655" s="24">
        <v>14</v>
      </c>
      <c r="S655" s="111">
        <v>38405</v>
      </c>
      <c r="T655" s="23" t="s">
        <v>711</v>
      </c>
    </row>
    <row r="656" spans="2:25" x14ac:dyDescent="0.25">
      <c r="B656" s="112"/>
      <c r="N656" s="29"/>
      <c r="Q656" s="23"/>
      <c r="R656" s="24">
        <v>16</v>
      </c>
      <c r="S656" s="111">
        <v>38405</v>
      </c>
      <c r="T656" s="23" t="s">
        <v>710</v>
      </c>
    </row>
    <row r="657" spans="2:24" x14ac:dyDescent="0.25">
      <c r="B657" s="112"/>
      <c r="N657" s="29"/>
      <c r="Q657" s="23"/>
      <c r="R657" s="24">
        <v>20</v>
      </c>
      <c r="S657" s="111">
        <v>38405</v>
      </c>
      <c r="T657" s="23" t="s">
        <v>710</v>
      </c>
    </row>
    <row r="658" spans="2:24" x14ac:dyDescent="0.25">
      <c r="B658" s="112"/>
      <c r="N658" s="29"/>
      <c r="Q658" s="23"/>
      <c r="R658" s="24">
        <v>28</v>
      </c>
      <c r="S658" s="111">
        <v>38405</v>
      </c>
      <c r="T658" s="23" t="s">
        <v>710</v>
      </c>
    </row>
    <row r="659" spans="2:24" x14ac:dyDescent="0.25">
      <c r="B659" s="112"/>
      <c r="N659" s="29"/>
      <c r="Q659" s="23"/>
      <c r="R659" s="24">
        <v>29</v>
      </c>
      <c r="S659" s="111">
        <v>38405</v>
      </c>
      <c r="T659" s="23" t="s">
        <v>710</v>
      </c>
      <c r="V659" s="23"/>
      <c r="X659" s="23"/>
    </row>
    <row r="660" spans="2:24" x14ac:dyDescent="0.25">
      <c r="B660" s="112"/>
      <c r="N660" s="29"/>
      <c r="Q660" s="23"/>
      <c r="R660" s="24">
        <v>34</v>
      </c>
      <c r="S660" s="111">
        <v>38405</v>
      </c>
      <c r="T660" s="23" t="s">
        <v>710</v>
      </c>
      <c r="V660" s="23"/>
      <c r="X660" s="23"/>
    </row>
    <row r="661" spans="2:24" x14ac:dyDescent="0.25">
      <c r="B661" s="112"/>
      <c r="N661" s="29"/>
      <c r="Q661" s="23"/>
      <c r="R661" s="24">
        <v>42</v>
      </c>
      <c r="S661" s="111">
        <v>38405</v>
      </c>
      <c r="T661" s="23" t="s">
        <v>710</v>
      </c>
      <c r="V661" s="23"/>
      <c r="X661" s="23"/>
    </row>
    <row r="662" spans="2:24" x14ac:dyDescent="0.25">
      <c r="B662" s="112"/>
      <c r="N662" s="29"/>
      <c r="Q662" s="23"/>
      <c r="R662" s="24">
        <v>43</v>
      </c>
      <c r="S662" s="111">
        <v>38405</v>
      </c>
      <c r="T662" s="23" t="s">
        <v>710</v>
      </c>
      <c r="V662" s="23"/>
      <c r="X662" s="23"/>
    </row>
    <row r="663" spans="2:24" x14ac:dyDescent="0.25">
      <c r="B663" s="112"/>
      <c r="N663" s="29"/>
      <c r="Q663" s="23"/>
      <c r="R663" s="24">
        <v>44</v>
      </c>
      <c r="S663" s="111">
        <v>38405</v>
      </c>
      <c r="T663" s="23" t="s">
        <v>710</v>
      </c>
      <c r="V663" s="23"/>
      <c r="X663" s="23"/>
    </row>
    <row r="664" spans="2:24" x14ac:dyDescent="0.25">
      <c r="B664" s="112"/>
      <c r="N664" s="29"/>
      <c r="Q664" s="23"/>
      <c r="R664" s="24">
        <v>45</v>
      </c>
      <c r="S664" s="111">
        <v>38405</v>
      </c>
      <c r="T664" s="23" t="s">
        <v>710</v>
      </c>
      <c r="V664" s="23"/>
      <c r="X664" s="23"/>
    </row>
    <row r="665" spans="2:24" x14ac:dyDescent="0.25">
      <c r="B665" s="112"/>
      <c r="N665" s="29"/>
      <c r="Q665" s="23"/>
      <c r="R665" s="24">
        <v>47</v>
      </c>
      <c r="S665" s="111">
        <v>38405</v>
      </c>
      <c r="T665" s="23" t="s">
        <v>710</v>
      </c>
      <c r="V665" s="23"/>
      <c r="X665" s="23"/>
    </row>
    <row r="666" spans="2:24" x14ac:dyDescent="0.25">
      <c r="B666" s="112"/>
      <c r="N666" s="29"/>
      <c r="Q666" s="23"/>
      <c r="R666" s="24">
        <v>48</v>
      </c>
      <c r="S666" s="111">
        <v>38405</v>
      </c>
      <c r="T666" s="23" t="s">
        <v>711</v>
      </c>
      <c r="V666" s="23"/>
      <c r="X666" s="23"/>
    </row>
    <row r="667" spans="2:24" x14ac:dyDescent="0.25">
      <c r="B667" s="112"/>
      <c r="N667" s="29"/>
      <c r="Q667" s="23"/>
      <c r="R667" s="24">
        <v>50</v>
      </c>
      <c r="S667" s="111">
        <v>38405</v>
      </c>
      <c r="T667" s="23" t="s">
        <v>710</v>
      </c>
      <c r="V667" s="23"/>
      <c r="X667" s="23"/>
    </row>
    <row r="668" spans="2:24" x14ac:dyDescent="0.25">
      <c r="B668" s="112"/>
      <c r="N668" s="29"/>
      <c r="Q668" s="23"/>
      <c r="R668" s="24">
        <v>52</v>
      </c>
      <c r="S668" s="111">
        <v>38405</v>
      </c>
      <c r="T668" s="23" t="s">
        <v>710</v>
      </c>
      <c r="V668" s="23"/>
      <c r="X668" s="23"/>
    </row>
    <row r="669" spans="2:24" x14ac:dyDescent="0.25">
      <c r="B669" s="112"/>
      <c r="N669" s="29"/>
      <c r="Q669" s="23"/>
      <c r="R669" s="24">
        <v>53</v>
      </c>
      <c r="S669" s="111">
        <v>38405</v>
      </c>
      <c r="T669" s="23" t="s">
        <v>710</v>
      </c>
      <c r="V669" s="23"/>
      <c r="X669" s="23"/>
    </row>
    <row r="670" spans="2:24" x14ac:dyDescent="0.25">
      <c r="B670" s="112"/>
      <c r="N670" s="29"/>
      <c r="Q670" s="23"/>
      <c r="R670" s="24">
        <v>58</v>
      </c>
      <c r="S670" s="111">
        <v>38405</v>
      </c>
      <c r="T670" s="23" t="s">
        <v>710</v>
      </c>
      <c r="V670" s="23"/>
      <c r="X670" s="23"/>
    </row>
    <row r="671" spans="2:24" x14ac:dyDescent="0.25">
      <c r="B671" s="112"/>
      <c r="N671" s="29"/>
      <c r="Q671" s="23"/>
      <c r="R671" s="24">
        <v>59</v>
      </c>
      <c r="S671" s="111">
        <v>38405</v>
      </c>
      <c r="T671" s="23" t="s">
        <v>710</v>
      </c>
      <c r="V671" s="23"/>
      <c r="X671" s="23"/>
    </row>
    <row r="672" spans="2:24" x14ac:dyDescent="0.25">
      <c r="B672" s="112"/>
      <c r="N672" s="29"/>
      <c r="Q672" s="23"/>
      <c r="R672" s="24">
        <v>60</v>
      </c>
      <c r="S672" s="111">
        <v>38405</v>
      </c>
      <c r="T672" s="23" t="s">
        <v>710</v>
      </c>
      <c r="V672" s="23"/>
      <c r="X672" s="23"/>
    </row>
    <row r="673" spans="2:24" x14ac:dyDescent="0.25">
      <c r="B673" s="112"/>
      <c r="N673" s="29"/>
      <c r="Q673" s="23"/>
      <c r="R673" s="24">
        <v>62</v>
      </c>
      <c r="S673" s="111">
        <v>38405</v>
      </c>
      <c r="T673" s="23" t="s">
        <v>710</v>
      </c>
      <c r="V673" s="23"/>
      <c r="X673" s="23"/>
    </row>
    <row r="674" spans="2:24" x14ac:dyDescent="0.25">
      <c r="B674" s="112"/>
      <c r="N674" s="29"/>
      <c r="Q674" s="23"/>
      <c r="R674" s="24">
        <v>63</v>
      </c>
      <c r="S674" s="111">
        <v>38405</v>
      </c>
      <c r="T674" s="23" t="s">
        <v>711</v>
      </c>
      <c r="V674" s="23"/>
      <c r="X674" s="23"/>
    </row>
    <row r="675" spans="2:24" x14ac:dyDescent="0.25">
      <c r="B675" s="112"/>
      <c r="N675" s="29"/>
      <c r="Q675" s="23"/>
      <c r="R675" s="24">
        <v>68</v>
      </c>
      <c r="S675" s="111">
        <v>38405</v>
      </c>
      <c r="T675" s="23" t="s">
        <v>710</v>
      </c>
      <c r="V675" s="23"/>
      <c r="X675" s="23"/>
    </row>
    <row r="676" spans="2:24" x14ac:dyDescent="0.25">
      <c r="B676" s="112"/>
      <c r="N676" s="29"/>
      <c r="Q676" s="23"/>
      <c r="R676" s="24">
        <v>71</v>
      </c>
      <c r="S676" s="111">
        <v>38405</v>
      </c>
      <c r="T676" s="23" t="s">
        <v>711</v>
      </c>
      <c r="V676" s="23"/>
      <c r="X676" s="23"/>
    </row>
    <row r="677" spans="2:24" x14ac:dyDescent="0.25">
      <c r="B677" s="112"/>
      <c r="N677" s="29"/>
      <c r="Q677" s="23"/>
      <c r="R677" s="24">
        <v>74</v>
      </c>
      <c r="S677" s="111">
        <v>38405</v>
      </c>
      <c r="T677" s="23" t="s">
        <v>710</v>
      </c>
      <c r="V677" s="23"/>
      <c r="X677" s="23"/>
    </row>
    <row r="678" spans="2:24" x14ac:dyDescent="0.25">
      <c r="B678" s="112"/>
      <c r="N678" s="29"/>
      <c r="Q678" s="23"/>
      <c r="R678" s="24">
        <v>77</v>
      </c>
      <c r="S678" s="111">
        <v>38405</v>
      </c>
      <c r="T678" s="23" t="s">
        <v>710</v>
      </c>
      <c r="V678" s="23"/>
      <c r="X678" s="23"/>
    </row>
    <row r="679" spans="2:24" x14ac:dyDescent="0.25">
      <c r="B679" s="112"/>
      <c r="N679" s="29"/>
      <c r="Q679" s="23"/>
      <c r="R679" s="24">
        <v>79</v>
      </c>
      <c r="S679" s="111">
        <v>38405</v>
      </c>
      <c r="T679" s="23" t="s">
        <v>710</v>
      </c>
      <c r="V679" s="23"/>
      <c r="X679" s="23"/>
    </row>
    <row r="680" spans="2:24" x14ac:dyDescent="0.25">
      <c r="B680" s="112"/>
      <c r="N680" s="29"/>
      <c r="Q680" s="23"/>
      <c r="R680" s="24">
        <v>84</v>
      </c>
      <c r="S680" s="111">
        <v>38405</v>
      </c>
      <c r="T680" s="23" t="s">
        <v>710</v>
      </c>
      <c r="V680" s="23"/>
      <c r="X680" s="23"/>
    </row>
    <row r="681" spans="2:24" x14ac:dyDescent="0.25">
      <c r="B681" s="112"/>
      <c r="N681" s="29"/>
      <c r="Q681" s="23"/>
      <c r="R681" s="24">
        <v>90</v>
      </c>
      <c r="S681" s="111">
        <v>38405</v>
      </c>
      <c r="T681" s="23" t="s">
        <v>710</v>
      </c>
      <c r="V681" s="23"/>
      <c r="X681" s="23"/>
    </row>
    <row r="682" spans="2:24" x14ac:dyDescent="0.25">
      <c r="B682" s="112"/>
      <c r="N682" s="29"/>
      <c r="Q682" s="23"/>
      <c r="R682" s="24">
        <v>92</v>
      </c>
      <c r="S682" s="111">
        <v>38405</v>
      </c>
      <c r="T682" s="23" t="s">
        <v>710</v>
      </c>
      <c r="V682" s="23"/>
      <c r="X682" s="23"/>
    </row>
    <row r="683" spans="2:24" x14ac:dyDescent="0.25">
      <c r="B683" s="112"/>
      <c r="N683" s="29"/>
      <c r="Q683" s="23"/>
      <c r="R683" s="24">
        <v>94</v>
      </c>
      <c r="S683" s="111">
        <v>38405</v>
      </c>
      <c r="T683" s="23" t="s">
        <v>710</v>
      </c>
      <c r="V683" s="23"/>
      <c r="X683" s="23"/>
    </row>
    <row r="684" spans="2:24" x14ac:dyDescent="0.25">
      <c r="B684" s="112"/>
      <c r="N684" s="29"/>
      <c r="Q684" s="23"/>
      <c r="R684" s="24">
        <v>95</v>
      </c>
      <c r="S684" s="111">
        <v>38405</v>
      </c>
      <c r="T684" s="23" t="s">
        <v>710</v>
      </c>
      <c r="V684" s="23"/>
      <c r="X684" s="23"/>
    </row>
    <row r="685" spans="2:24" x14ac:dyDescent="0.25">
      <c r="B685" s="112"/>
      <c r="N685" s="29"/>
      <c r="Q685" s="23"/>
      <c r="R685" s="24">
        <v>96</v>
      </c>
      <c r="S685" s="111">
        <v>38405</v>
      </c>
      <c r="T685" s="23" t="s">
        <v>710</v>
      </c>
      <c r="V685" s="23"/>
      <c r="X685" s="23"/>
    </row>
    <row r="686" spans="2:24" x14ac:dyDescent="0.25">
      <c r="B686" s="112"/>
      <c r="N686" s="29"/>
      <c r="Q686" s="23"/>
      <c r="R686" s="24">
        <v>99</v>
      </c>
      <c r="S686" s="111">
        <v>38405</v>
      </c>
      <c r="T686" s="23" t="s">
        <v>710</v>
      </c>
      <c r="V686" s="23"/>
      <c r="X686" s="23"/>
    </row>
    <row r="687" spans="2:24" x14ac:dyDescent="0.25">
      <c r="B687" s="112"/>
      <c r="N687" s="29"/>
      <c r="Q687" s="23"/>
      <c r="R687" s="24">
        <v>104</v>
      </c>
      <c r="S687" s="111">
        <v>38405</v>
      </c>
      <c r="T687" s="23" t="s">
        <v>710</v>
      </c>
      <c r="V687" s="23"/>
      <c r="X687" s="23"/>
    </row>
    <row r="688" spans="2:24" x14ac:dyDescent="0.25">
      <c r="B688" s="112"/>
      <c r="N688" s="29"/>
      <c r="Q688" s="23"/>
      <c r="R688" s="24">
        <v>106</v>
      </c>
      <c r="S688" s="111">
        <v>38405</v>
      </c>
      <c r="T688" s="23" t="s">
        <v>711</v>
      </c>
      <c r="V688" s="23"/>
      <c r="X688" s="23"/>
    </row>
    <row r="689" spans="2:24" x14ac:dyDescent="0.25">
      <c r="B689" s="112"/>
      <c r="N689" s="29"/>
      <c r="Q689" s="23"/>
      <c r="R689" s="24">
        <v>109</v>
      </c>
      <c r="S689" s="111">
        <v>38405</v>
      </c>
      <c r="T689" s="23" t="s">
        <v>710</v>
      </c>
      <c r="V689" s="23"/>
      <c r="X689" s="23"/>
    </row>
    <row r="690" spans="2:24" x14ac:dyDescent="0.25">
      <c r="B690" s="112"/>
      <c r="N690" s="29"/>
      <c r="Q690" s="23"/>
      <c r="R690" s="24">
        <v>115</v>
      </c>
      <c r="S690" s="111">
        <v>38405</v>
      </c>
      <c r="T690" s="23" t="s">
        <v>710</v>
      </c>
      <c r="V690" s="23"/>
      <c r="X690" s="23"/>
    </row>
    <row r="691" spans="2:24" x14ac:dyDescent="0.25">
      <c r="B691" s="112"/>
      <c r="N691" s="29"/>
      <c r="Q691" s="23"/>
      <c r="R691" s="24">
        <v>122</v>
      </c>
      <c r="S691" s="111">
        <v>38405</v>
      </c>
      <c r="T691" s="23" t="s">
        <v>710</v>
      </c>
      <c r="V691" s="23"/>
      <c r="X691" s="23"/>
    </row>
    <row r="692" spans="2:24" x14ac:dyDescent="0.25">
      <c r="B692" s="112"/>
      <c r="N692" s="29"/>
      <c r="Q692" s="23"/>
      <c r="R692" s="24">
        <v>123</v>
      </c>
      <c r="S692" s="111">
        <v>38405</v>
      </c>
      <c r="T692" s="23" t="s">
        <v>710</v>
      </c>
      <c r="V692" s="23"/>
      <c r="X692" s="23"/>
    </row>
    <row r="693" spans="2:24" x14ac:dyDescent="0.25">
      <c r="B693" s="112"/>
      <c r="N693" s="29"/>
      <c r="Q693" s="23"/>
      <c r="R693" s="24">
        <v>124</v>
      </c>
      <c r="S693" s="111">
        <v>38405</v>
      </c>
      <c r="T693" s="23" t="s">
        <v>710</v>
      </c>
      <c r="V693" s="23"/>
      <c r="X693" s="23"/>
    </row>
    <row r="694" spans="2:24" x14ac:dyDescent="0.25">
      <c r="B694" s="112"/>
      <c r="N694" s="29"/>
      <c r="Q694" s="23"/>
      <c r="R694" s="24">
        <v>125</v>
      </c>
      <c r="S694" s="111">
        <v>38405</v>
      </c>
      <c r="T694" s="23" t="s">
        <v>710</v>
      </c>
      <c r="V694" s="23"/>
      <c r="X694" s="23"/>
    </row>
    <row r="695" spans="2:24" x14ac:dyDescent="0.25">
      <c r="B695" s="112"/>
      <c r="N695" s="29"/>
      <c r="Q695" s="23"/>
      <c r="R695" s="24">
        <v>128</v>
      </c>
      <c r="S695" s="111">
        <v>38405</v>
      </c>
      <c r="T695" s="23" t="s">
        <v>710</v>
      </c>
      <c r="V695" s="23"/>
      <c r="X695" s="23"/>
    </row>
    <row r="696" spans="2:24" x14ac:dyDescent="0.25">
      <c r="B696" s="112"/>
      <c r="N696" s="29"/>
      <c r="Q696" s="23"/>
      <c r="R696" s="24">
        <v>130</v>
      </c>
      <c r="S696" s="111">
        <v>38405</v>
      </c>
      <c r="T696" s="23" t="s">
        <v>710</v>
      </c>
      <c r="V696" s="23"/>
      <c r="X696" s="23"/>
    </row>
    <row r="697" spans="2:24" x14ac:dyDescent="0.25">
      <c r="B697" s="112"/>
      <c r="N697" s="29"/>
      <c r="Q697" s="23"/>
      <c r="R697" s="24">
        <v>131</v>
      </c>
      <c r="S697" s="111">
        <v>38405</v>
      </c>
      <c r="T697" s="23" t="s">
        <v>710</v>
      </c>
      <c r="V697" s="23"/>
      <c r="X697" s="23"/>
    </row>
    <row r="698" spans="2:24" x14ac:dyDescent="0.25">
      <c r="B698" s="112"/>
      <c r="N698" s="29"/>
      <c r="Q698" s="23"/>
      <c r="R698" s="24">
        <v>134</v>
      </c>
      <c r="S698" s="111">
        <v>38405</v>
      </c>
      <c r="T698" s="23" t="s">
        <v>710</v>
      </c>
      <c r="V698" s="23"/>
      <c r="X698" s="23"/>
    </row>
    <row r="699" spans="2:24" x14ac:dyDescent="0.25">
      <c r="B699" s="112"/>
      <c r="N699" s="29"/>
      <c r="Q699" s="23"/>
      <c r="R699" s="24">
        <v>137</v>
      </c>
      <c r="S699" s="111">
        <v>38405</v>
      </c>
      <c r="T699" s="23" t="s">
        <v>710</v>
      </c>
      <c r="V699" s="23"/>
      <c r="X699" s="23"/>
    </row>
    <row r="700" spans="2:24" x14ac:dyDescent="0.25">
      <c r="B700" s="112"/>
      <c r="N700" s="29"/>
      <c r="Q700" s="23"/>
      <c r="R700" s="24">
        <v>138</v>
      </c>
      <c r="S700" s="111">
        <v>38405</v>
      </c>
      <c r="T700" s="23" t="s">
        <v>711</v>
      </c>
      <c r="V700" s="23"/>
      <c r="X700" s="23"/>
    </row>
    <row r="701" spans="2:24" x14ac:dyDescent="0.25">
      <c r="B701" s="112"/>
      <c r="N701" s="29"/>
      <c r="Q701" s="23"/>
      <c r="R701" s="24">
        <v>140</v>
      </c>
      <c r="S701" s="111">
        <v>38405</v>
      </c>
      <c r="T701" s="23" t="s">
        <v>710</v>
      </c>
      <c r="V701" s="23"/>
      <c r="X701" s="23"/>
    </row>
    <row r="702" spans="2:24" x14ac:dyDescent="0.25">
      <c r="B702" s="112"/>
      <c r="N702" s="29"/>
      <c r="Q702" s="23"/>
      <c r="R702" s="24">
        <v>141</v>
      </c>
      <c r="S702" s="111">
        <v>38405</v>
      </c>
      <c r="T702" s="23" t="s">
        <v>710</v>
      </c>
      <c r="V702" s="23"/>
      <c r="X702" s="23"/>
    </row>
    <row r="703" spans="2:24" x14ac:dyDescent="0.25">
      <c r="B703" s="112"/>
      <c r="N703" s="29"/>
      <c r="Q703" s="23"/>
      <c r="R703" s="24">
        <v>143</v>
      </c>
      <c r="S703" s="111">
        <v>38405</v>
      </c>
      <c r="T703" s="23" t="s">
        <v>710</v>
      </c>
      <c r="V703" s="23"/>
      <c r="X703" s="23"/>
    </row>
    <row r="704" spans="2:24" x14ac:dyDescent="0.25">
      <c r="B704" s="112"/>
      <c r="N704" s="29"/>
      <c r="Q704" s="23"/>
      <c r="R704" s="24">
        <v>144</v>
      </c>
      <c r="S704" s="111">
        <v>38405</v>
      </c>
      <c r="T704" s="23" t="s">
        <v>710</v>
      </c>
      <c r="V704" s="23"/>
      <c r="X704" s="23"/>
    </row>
    <row r="705" spans="2:24" x14ac:dyDescent="0.25">
      <c r="B705" s="112"/>
      <c r="N705" s="29"/>
      <c r="Q705" s="23"/>
      <c r="R705" s="24">
        <v>145</v>
      </c>
      <c r="S705" s="111">
        <v>38405</v>
      </c>
      <c r="T705" s="23" t="s">
        <v>711</v>
      </c>
      <c r="V705" s="23"/>
      <c r="X705" s="23"/>
    </row>
    <row r="706" spans="2:24" x14ac:dyDescent="0.25">
      <c r="B706" s="112"/>
      <c r="N706" s="29"/>
      <c r="Q706" s="23"/>
      <c r="R706" s="24">
        <v>146</v>
      </c>
      <c r="S706" s="111">
        <v>38405</v>
      </c>
      <c r="T706" s="23" t="s">
        <v>710</v>
      </c>
      <c r="V706" s="23"/>
      <c r="X706" s="23"/>
    </row>
    <row r="707" spans="2:24" x14ac:dyDescent="0.25">
      <c r="B707" s="112"/>
      <c r="N707" s="29"/>
      <c r="Q707" s="23"/>
      <c r="R707" s="24">
        <v>147</v>
      </c>
      <c r="S707" s="111">
        <v>38405</v>
      </c>
      <c r="T707" s="23" t="s">
        <v>710</v>
      </c>
      <c r="V707" s="23"/>
      <c r="X707" s="23"/>
    </row>
    <row r="708" spans="2:24" x14ac:dyDescent="0.25">
      <c r="B708" s="112"/>
      <c r="N708" s="29"/>
      <c r="Q708" s="23"/>
      <c r="R708" s="24">
        <v>149</v>
      </c>
      <c r="S708" s="111">
        <v>38405</v>
      </c>
      <c r="T708" s="23" t="s">
        <v>710</v>
      </c>
      <c r="V708" s="23"/>
      <c r="X708" s="23"/>
    </row>
    <row r="709" spans="2:24" x14ac:dyDescent="0.25">
      <c r="B709" s="112"/>
      <c r="N709" s="29"/>
      <c r="Q709" s="23"/>
      <c r="R709" s="24">
        <v>158</v>
      </c>
      <c r="S709" s="111">
        <v>38405</v>
      </c>
      <c r="T709" s="23" t="s">
        <v>710</v>
      </c>
      <c r="V709" s="23"/>
      <c r="X709" s="23"/>
    </row>
    <row r="710" spans="2:24" x14ac:dyDescent="0.25">
      <c r="B710" s="112"/>
      <c r="N710" s="29"/>
      <c r="Q710" s="23"/>
      <c r="R710" s="24">
        <v>160</v>
      </c>
      <c r="S710" s="111">
        <v>38405</v>
      </c>
      <c r="T710" s="23" t="s">
        <v>710</v>
      </c>
      <c r="V710" s="23"/>
      <c r="X710" s="23"/>
    </row>
    <row r="711" spans="2:24" x14ac:dyDescent="0.25">
      <c r="B711" s="112"/>
      <c r="N711" s="29"/>
      <c r="Q711" s="23"/>
      <c r="R711" s="24">
        <v>161</v>
      </c>
      <c r="S711" s="111">
        <v>38405</v>
      </c>
      <c r="T711" s="23" t="s">
        <v>710</v>
      </c>
      <c r="V711" s="23"/>
      <c r="X711" s="23"/>
    </row>
    <row r="712" spans="2:24" x14ac:dyDescent="0.25">
      <c r="B712" s="112"/>
      <c r="N712" s="29"/>
      <c r="Q712" s="23"/>
      <c r="R712" s="24">
        <v>163</v>
      </c>
      <c r="S712" s="111">
        <v>38405</v>
      </c>
      <c r="T712" s="23" t="s">
        <v>711</v>
      </c>
      <c r="V712" s="23"/>
      <c r="X712" s="23"/>
    </row>
    <row r="713" spans="2:24" x14ac:dyDescent="0.25">
      <c r="B713" s="112"/>
      <c r="N713" s="29"/>
      <c r="Q713" s="23"/>
      <c r="R713" s="24">
        <v>171</v>
      </c>
      <c r="S713" s="111">
        <v>38405</v>
      </c>
      <c r="T713" s="23" t="s">
        <v>711</v>
      </c>
      <c r="V713" s="23"/>
      <c r="X713" s="23"/>
    </row>
    <row r="714" spans="2:24" x14ac:dyDescent="0.25">
      <c r="B714" s="112"/>
      <c r="N714" s="29"/>
      <c r="Q714" s="23"/>
      <c r="R714" s="24">
        <v>172</v>
      </c>
      <c r="S714" s="111">
        <v>38405</v>
      </c>
      <c r="T714" s="23" t="s">
        <v>710</v>
      </c>
      <c r="V714" s="23"/>
      <c r="X714" s="23"/>
    </row>
    <row r="715" spans="2:24" x14ac:dyDescent="0.25">
      <c r="B715" s="112"/>
      <c r="N715" s="29"/>
      <c r="Q715" s="23"/>
      <c r="R715" s="24">
        <v>173</v>
      </c>
      <c r="S715" s="111">
        <v>38405</v>
      </c>
      <c r="T715" s="23" t="s">
        <v>710</v>
      </c>
      <c r="V715" s="23"/>
      <c r="X715" s="23"/>
    </row>
    <row r="716" spans="2:24" x14ac:dyDescent="0.25">
      <c r="B716" s="112"/>
      <c r="N716" s="29"/>
      <c r="Q716" s="23"/>
      <c r="R716" s="24">
        <v>174</v>
      </c>
      <c r="S716" s="111">
        <v>38405</v>
      </c>
      <c r="T716" s="23" t="s">
        <v>711</v>
      </c>
      <c r="V716" s="23"/>
      <c r="X716" s="23"/>
    </row>
    <row r="717" spans="2:24" x14ac:dyDescent="0.25">
      <c r="B717" s="112"/>
      <c r="N717" s="29"/>
      <c r="Q717" s="23"/>
      <c r="R717" s="24">
        <v>176</v>
      </c>
      <c r="S717" s="111">
        <v>38405</v>
      </c>
      <c r="T717" s="23" t="s">
        <v>710</v>
      </c>
      <c r="V717" s="23"/>
      <c r="X717" s="23"/>
    </row>
    <row r="718" spans="2:24" x14ac:dyDescent="0.25">
      <c r="B718" s="112"/>
      <c r="N718" s="29"/>
      <c r="Q718" s="23"/>
      <c r="R718" s="24">
        <v>179</v>
      </c>
      <c r="S718" s="111">
        <v>38405</v>
      </c>
      <c r="T718" s="23" t="s">
        <v>711</v>
      </c>
      <c r="V718" s="23"/>
      <c r="X718" s="23"/>
    </row>
    <row r="719" spans="2:24" x14ac:dyDescent="0.25">
      <c r="B719" s="112"/>
      <c r="N719" s="29"/>
      <c r="Q719" s="23"/>
      <c r="R719" s="24">
        <v>181</v>
      </c>
      <c r="S719" s="111">
        <v>38405</v>
      </c>
      <c r="T719" s="23" t="s">
        <v>710</v>
      </c>
      <c r="V719" s="23"/>
      <c r="X719" s="23"/>
    </row>
    <row r="720" spans="2:24" x14ac:dyDescent="0.25">
      <c r="B720" s="112"/>
      <c r="N720" s="29"/>
      <c r="Q720" s="23"/>
      <c r="R720" s="24">
        <v>182</v>
      </c>
      <c r="S720" s="111">
        <v>38405</v>
      </c>
      <c r="T720" s="23" t="s">
        <v>710</v>
      </c>
      <c r="V720" s="23"/>
      <c r="X720" s="23"/>
    </row>
    <row r="721" spans="2:24" x14ac:dyDescent="0.25">
      <c r="B721" s="112"/>
      <c r="N721" s="29"/>
      <c r="Q721" s="23"/>
      <c r="R721" s="24">
        <v>184</v>
      </c>
      <c r="S721" s="111">
        <v>38405</v>
      </c>
      <c r="T721" s="23" t="s">
        <v>710</v>
      </c>
      <c r="V721" s="23"/>
      <c r="X721" s="23"/>
    </row>
    <row r="722" spans="2:24" x14ac:dyDescent="0.25">
      <c r="B722" s="112"/>
      <c r="N722" s="29"/>
      <c r="Q722" s="23"/>
      <c r="R722" s="24">
        <v>185</v>
      </c>
      <c r="S722" s="111">
        <v>38405</v>
      </c>
      <c r="T722" s="23" t="s">
        <v>710</v>
      </c>
      <c r="V722" s="23"/>
      <c r="X722" s="23"/>
    </row>
    <row r="723" spans="2:24" x14ac:dyDescent="0.25">
      <c r="B723" s="112"/>
      <c r="N723" s="29"/>
      <c r="Q723" s="23"/>
      <c r="R723" s="24">
        <v>186</v>
      </c>
      <c r="S723" s="111">
        <v>38405</v>
      </c>
      <c r="T723" s="23" t="s">
        <v>711</v>
      </c>
      <c r="V723" s="23"/>
      <c r="X723" s="23"/>
    </row>
    <row r="724" spans="2:24" x14ac:dyDescent="0.25">
      <c r="B724" s="112"/>
      <c r="N724" s="29"/>
      <c r="Q724" s="23"/>
      <c r="R724" s="24">
        <v>187</v>
      </c>
      <c r="S724" s="111">
        <v>38405</v>
      </c>
      <c r="T724" s="23" t="s">
        <v>710</v>
      </c>
      <c r="V724" s="23"/>
      <c r="X724" s="23"/>
    </row>
    <row r="725" spans="2:24" x14ac:dyDescent="0.25">
      <c r="B725" s="112"/>
      <c r="N725" s="29"/>
      <c r="Q725" s="23"/>
      <c r="R725" s="24">
        <v>188</v>
      </c>
      <c r="S725" s="111">
        <v>38405</v>
      </c>
      <c r="T725" s="23" t="s">
        <v>711</v>
      </c>
      <c r="V725" s="23"/>
      <c r="X725" s="23"/>
    </row>
    <row r="726" spans="2:24" x14ac:dyDescent="0.25">
      <c r="B726" s="112"/>
      <c r="N726" s="29"/>
      <c r="Q726" s="23"/>
      <c r="R726" s="24">
        <v>190</v>
      </c>
      <c r="S726" s="111">
        <v>38405</v>
      </c>
      <c r="T726" s="23" t="s">
        <v>711</v>
      </c>
      <c r="V726" s="23"/>
      <c r="X726" s="23"/>
    </row>
    <row r="727" spans="2:24" x14ac:dyDescent="0.25">
      <c r="B727" s="112"/>
      <c r="N727" s="29"/>
      <c r="Q727" s="23"/>
      <c r="R727" s="24">
        <v>191</v>
      </c>
      <c r="S727" s="111">
        <v>38405</v>
      </c>
      <c r="T727" s="23" t="s">
        <v>710</v>
      </c>
      <c r="V727" s="23"/>
      <c r="X727" s="23"/>
    </row>
    <row r="728" spans="2:24" x14ac:dyDescent="0.25">
      <c r="B728" s="112"/>
      <c r="N728" s="29"/>
      <c r="Q728" s="23"/>
      <c r="R728" s="24">
        <v>192</v>
      </c>
      <c r="S728" s="111">
        <v>38405</v>
      </c>
      <c r="T728" s="23" t="s">
        <v>710</v>
      </c>
      <c r="V728" s="23"/>
      <c r="X728" s="23"/>
    </row>
    <row r="729" spans="2:24" x14ac:dyDescent="0.25">
      <c r="B729" s="112"/>
      <c r="N729" s="29"/>
      <c r="Q729" s="23"/>
      <c r="R729" s="24">
        <v>193</v>
      </c>
      <c r="S729" s="111">
        <v>38405</v>
      </c>
      <c r="T729" s="23" t="s">
        <v>710</v>
      </c>
      <c r="V729" s="23"/>
      <c r="X729" s="23"/>
    </row>
    <row r="730" spans="2:24" x14ac:dyDescent="0.25">
      <c r="B730" s="112"/>
      <c r="N730" s="29"/>
      <c r="Q730" s="23"/>
      <c r="R730" s="24">
        <v>194</v>
      </c>
      <c r="S730" s="111">
        <v>38405</v>
      </c>
      <c r="T730" s="23" t="s">
        <v>710</v>
      </c>
      <c r="V730" s="23"/>
      <c r="X730" s="23"/>
    </row>
    <row r="731" spans="2:24" x14ac:dyDescent="0.25">
      <c r="B731" s="112"/>
      <c r="N731" s="29"/>
      <c r="Q731" s="23"/>
      <c r="R731" s="24">
        <v>195</v>
      </c>
      <c r="S731" s="111">
        <v>38405</v>
      </c>
      <c r="T731" s="23" t="s">
        <v>710</v>
      </c>
      <c r="V731" s="23"/>
      <c r="X731" s="23"/>
    </row>
    <row r="732" spans="2:24" x14ac:dyDescent="0.25">
      <c r="B732" s="112"/>
      <c r="N732" s="29"/>
      <c r="Q732" s="23"/>
      <c r="R732" s="24">
        <v>196</v>
      </c>
      <c r="S732" s="111">
        <v>38405</v>
      </c>
      <c r="T732" s="23" t="s">
        <v>710</v>
      </c>
      <c r="V732" s="23"/>
      <c r="X732" s="23"/>
    </row>
    <row r="733" spans="2:24" x14ac:dyDescent="0.25">
      <c r="B733" s="112"/>
      <c r="N733" s="29"/>
      <c r="Q733" s="23"/>
      <c r="R733" s="24">
        <v>197</v>
      </c>
      <c r="S733" s="111">
        <v>38405</v>
      </c>
      <c r="T733" s="23" t="s">
        <v>710</v>
      </c>
      <c r="V733" s="23"/>
      <c r="X733" s="23"/>
    </row>
    <row r="734" spans="2:24" x14ac:dyDescent="0.25">
      <c r="B734" s="112"/>
      <c r="N734" s="29"/>
      <c r="Q734" s="23"/>
      <c r="R734" s="24">
        <v>198</v>
      </c>
      <c r="S734" s="111">
        <v>38405</v>
      </c>
      <c r="T734" s="23" t="s">
        <v>710</v>
      </c>
      <c r="V734" s="23"/>
      <c r="X734" s="23"/>
    </row>
    <row r="735" spans="2:24" x14ac:dyDescent="0.25">
      <c r="B735" s="112"/>
      <c r="N735" s="29"/>
      <c r="Q735" s="23"/>
      <c r="R735" s="24">
        <v>200</v>
      </c>
      <c r="S735" s="111">
        <v>38405</v>
      </c>
      <c r="T735" s="23" t="s">
        <v>710</v>
      </c>
      <c r="V735" s="23"/>
      <c r="X735" s="23"/>
    </row>
    <row r="736" spans="2:24" x14ac:dyDescent="0.25">
      <c r="B736" s="112"/>
      <c r="N736" s="29"/>
      <c r="Q736" s="23"/>
      <c r="R736" s="24">
        <v>201</v>
      </c>
      <c r="S736" s="111">
        <v>38405</v>
      </c>
      <c r="T736" s="23" t="s">
        <v>710</v>
      </c>
      <c r="V736" s="23"/>
      <c r="X736" s="23"/>
    </row>
    <row r="737" spans="2:24" x14ac:dyDescent="0.25">
      <c r="B737" s="112"/>
      <c r="N737" s="29"/>
      <c r="Q737" s="23"/>
      <c r="R737" s="24">
        <v>203</v>
      </c>
      <c r="S737" s="111">
        <v>38405</v>
      </c>
      <c r="T737" s="23" t="s">
        <v>711</v>
      </c>
      <c r="V737" s="23"/>
      <c r="X737" s="23"/>
    </row>
    <row r="738" spans="2:24" x14ac:dyDescent="0.25">
      <c r="B738" s="112"/>
      <c r="N738" s="29"/>
      <c r="Q738" s="23"/>
      <c r="R738" s="24">
        <v>205</v>
      </c>
      <c r="S738" s="111">
        <v>38405</v>
      </c>
      <c r="T738" s="23" t="s">
        <v>710</v>
      </c>
      <c r="V738" s="23"/>
      <c r="X738" s="23"/>
    </row>
    <row r="739" spans="2:24" x14ac:dyDescent="0.25">
      <c r="B739" s="112"/>
      <c r="N739" s="29"/>
      <c r="Q739" s="23"/>
      <c r="R739" s="24">
        <v>211</v>
      </c>
      <c r="S739" s="111">
        <v>38405</v>
      </c>
      <c r="T739" s="23" t="s">
        <v>710</v>
      </c>
      <c r="V739" s="23"/>
      <c r="X739" s="23"/>
    </row>
    <row r="740" spans="2:24" x14ac:dyDescent="0.25">
      <c r="B740" s="112"/>
      <c r="N740" s="29"/>
      <c r="Q740" s="23"/>
      <c r="R740" s="24">
        <v>212</v>
      </c>
      <c r="S740" s="111">
        <v>38405</v>
      </c>
      <c r="T740" s="23" t="s">
        <v>711</v>
      </c>
      <c r="V740" s="23"/>
      <c r="X740" s="23"/>
    </row>
    <row r="741" spans="2:24" x14ac:dyDescent="0.25">
      <c r="B741" s="112"/>
      <c r="N741" s="29"/>
      <c r="Q741" s="23"/>
      <c r="R741" s="24">
        <v>215</v>
      </c>
      <c r="S741" s="111">
        <v>38405</v>
      </c>
      <c r="T741" s="23" t="s">
        <v>710</v>
      </c>
      <c r="V741" s="23"/>
      <c r="X741" s="23"/>
    </row>
    <row r="742" spans="2:24" x14ac:dyDescent="0.25">
      <c r="B742" s="112"/>
      <c r="N742" s="29"/>
      <c r="Q742" s="23"/>
      <c r="R742" s="24">
        <v>216</v>
      </c>
      <c r="S742" s="111">
        <v>38405</v>
      </c>
      <c r="T742" s="23" t="s">
        <v>711</v>
      </c>
      <c r="V742" s="23"/>
      <c r="X742" s="23"/>
    </row>
    <row r="743" spans="2:24" x14ac:dyDescent="0.25">
      <c r="B743" s="112"/>
      <c r="N743" s="29"/>
      <c r="Q743" s="23"/>
      <c r="R743" s="24">
        <v>218</v>
      </c>
      <c r="S743" s="111">
        <v>38405</v>
      </c>
      <c r="T743" s="23" t="s">
        <v>710</v>
      </c>
      <c r="V743" s="23"/>
      <c r="X743" s="23"/>
    </row>
    <row r="744" spans="2:24" x14ac:dyDescent="0.25">
      <c r="B744" s="112"/>
      <c r="N744" s="29"/>
      <c r="Q744" s="23"/>
      <c r="R744" s="24">
        <v>219</v>
      </c>
      <c r="S744" s="111">
        <v>38405</v>
      </c>
      <c r="T744" s="23" t="s">
        <v>710</v>
      </c>
      <c r="V744" s="23"/>
      <c r="X744" s="23"/>
    </row>
    <row r="745" spans="2:24" x14ac:dyDescent="0.25">
      <c r="B745" s="112"/>
      <c r="N745" s="29"/>
      <c r="Q745" s="23"/>
      <c r="R745" s="24">
        <v>220</v>
      </c>
      <c r="S745" s="111">
        <v>38405</v>
      </c>
      <c r="T745" s="23" t="s">
        <v>710</v>
      </c>
      <c r="V745" s="23"/>
      <c r="X745" s="23"/>
    </row>
    <row r="746" spans="2:24" x14ac:dyDescent="0.25">
      <c r="B746" s="112"/>
      <c r="N746" s="29"/>
      <c r="Q746" s="23"/>
      <c r="R746" s="24">
        <v>221</v>
      </c>
      <c r="S746" s="111">
        <v>38405</v>
      </c>
      <c r="T746" s="23" t="s">
        <v>710</v>
      </c>
      <c r="V746" s="23"/>
      <c r="X746" s="23"/>
    </row>
    <row r="747" spans="2:24" x14ac:dyDescent="0.25">
      <c r="B747" s="112"/>
      <c r="N747" s="29"/>
      <c r="Q747" s="23"/>
      <c r="R747" s="24">
        <v>222</v>
      </c>
      <c r="S747" s="111">
        <v>38405</v>
      </c>
      <c r="T747" s="23" t="s">
        <v>710</v>
      </c>
      <c r="V747" s="23"/>
      <c r="X747" s="23"/>
    </row>
    <row r="748" spans="2:24" x14ac:dyDescent="0.25">
      <c r="B748" s="112"/>
      <c r="N748" s="29"/>
      <c r="Q748" s="23"/>
      <c r="R748" s="24">
        <v>223</v>
      </c>
      <c r="S748" s="111">
        <v>38405</v>
      </c>
      <c r="T748" s="23" t="s">
        <v>710</v>
      </c>
      <c r="V748" s="23"/>
      <c r="X748" s="23"/>
    </row>
    <row r="749" spans="2:24" x14ac:dyDescent="0.25">
      <c r="B749" s="112"/>
      <c r="N749" s="29"/>
      <c r="Q749" s="23"/>
      <c r="R749" s="24">
        <v>226</v>
      </c>
      <c r="S749" s="111">
        <v>38405</v>
      </c>
      <c r="T749" s="23" t="s">
        <v>710</v>
      </c>
      <c r="V749" s="23"/>
      <c r="X749" s="23"/>
    </row>
    <row r="750" spans="2:24" x14ac:dyDescent="0.25">
      <c r="B750" s="112"/>
      <c r="N750" s="29"/>
      <c r="Q750" s="23"/>
      <c r="R750" s="24">
        <v>227</v>
      </c>
      <c r="S750" s="111">
        <v>38405</v>
      </c>
      <c r="T750" s="23" t="s">
        <v>710</v>
      </c>
      <c r="V750" s="23"/>
      <c r="X750" s="23"/>
    </row>
    <row r="751" spans="2:24" x14ac:dyDescent="0.25">
      <c r="B751" s="112"/>
      <c r="N751" s="29"/>
      <c r="Q751" s="23"/>
      <c r="R751" s="24">
        <v>229</v>
      </c>
      <c r="S751" s="111">
        <v>38405</v>
      </c>
      <c r="T751" s="23" t="s">
        <v>711</v>
      </c>
      <c r="V751" s="23"/>
      <c r="X751" s="23"/>
    </row>
    <row r="752" spans="2:24" x14ac:dyDescent="0.25">
      <c r="B752" s="112"/>
      <c r="N752" s="29"/>
      <c r="Q752" s="23"/>
      <c r="R752" s="24">
        <v>232</v>
      </c>
      <c r="S752" s="111">
        <v>38405</v>
      </c>
      <c r="T752" s="23" t="s">
        <v>710</v>
      </c>
      <c r="V752" s="23"/>
      <c r="X752" s="23"/>
    </row>
    <row r="753" spans="2:24" x14ac:dyDescent="0.25">
      <c r="B753" s="112"/>
      <c r="N753" s="29"/>
      <c r="Q753" s="23"/>
      <c r="R753" s="24">
        <v>234</v>
      </c>
      <c r="S753" s="111">
        <v>38405</v>
      </c>
      <c r="T753" s="23" t="s">
        <v>710</v>
      </c>
      <c r="V753" s="23"/>
      <c r="X753" s="23"/>
    </row>
    <row r="754" spans="2:24" x14ac:dyDescent="0.25">
      <c r="B754" s="112"/>
      <c r="N754" s="29"/>
      <c r="Q754" s="23"/>
      <c r="R754" s="24">
        <v>235</v>
      </c>
      <c r="S754" s="111">
        <v>38405</v>
      </c>
      <c r="T754" s="23" t="s">
        <v>711</v>
      </c>
      <c r="V754" s="23"/>
      <c r="X754" s="23"/>
    </row>
    <row r="755" spans="2:24" x14ac:dyDescent="0.25">
      <c r="B755" s="112"/>
      <c r="N755" s="29"/>
      <c r="Q755" s="23"/>
      <c r="R755" s="24">
        <v>237</v>
      </c>
      <c r="S755" s="111">
        <v>38405</v>
      </c>
      <c r="T755" s="23" t="s">
        <v>711</v>
      </c>
      <c r="V755" s="23"/>
      <c r="X755" s="23"/>
    </row>
    <row r="756" spans="2:24" x14ac:dyDescent="0.25">
      <c r="B756" s="112"/>
      <c r="N756" s="29"/>
      <c r="Q756" s="23"/>
      <c r="R756" s="24">
        <v>238</v>
      </c>
      <c r="S756" s="111">
        <v>38405</v>
      </c>
      <c r="T756" s="23" t="s">
        <v>711</v>
      </c>
      <c r="V756" s="23"/>
      <c r="X756" s="23"/>
    </row>
    <row r="757" spans="2:24" x14ac:dyDescent="0.25">
      <c r="B757" s="112"/>
      <c r="N757" s="29"/>
      <c r="Q757" s="23"/>
      <c r="R757" s="24">
        <v>240</v>
      </c>
      <c r="S757" s="111">
        <v>38405</v>
      </c>
      <c r="T757" s="23" t="s">
        <v>710</v>
      </c>
      <c r="V757" s="23"/>
      <c r="X757" s="23"/>
    </row>
    <row r="758" spans="2:24" x14ac:dyDescent="0.25">
      <c r="B758" s="112"/>
      <c r="N758" s="29"/>
      <c r="Q758" s="23"/>
      <c r="R758" s="24">
        <v>242</v>
      </c>
      <c r="S758" s="111">
        <v>38405</v>
      </c>
      <c r="T758" s="23" t="s">
        <v>710</v>
      </c>
      <c r="V758" s="23"/>
      <c r="X758" s="23"/>
    </row>
    <row r="759" spans="2:24" x14ac:dyDescent="0.25">
      <c r="B759" s="112"/>
      <c r="N759" s="29"/>
      <c r="Q759" s="23"/>
      <c r="R759" s="24">
        <v>244</v>
      </c>
      <c r="S759" s="111">
        <v>38405</v>
      </c>
      <c r="T759" s="23" t="s">
        <v>710</v>
      </c>
      <c r="V759" s="23"/>
      <c r="X759" s="23"/>
    </row>
    <row r="760" spans="2:24" x14ac:dyDescent="0.25">
      <c r="B760" s="112"/>
      <c r="N760" s="29"/>
      <c r="Q760" s="23"/>
      <c r="R760" s="24">
        <v>247</v>
      </c>
      <c r="S760" s="111">
        <v>38405</v>
      </c>
      <c r="T760" s="23" t="s">
        <v>710</v>
      </c>
      <c r="V760" s="23"/>
      <c r="X760" s="23"/>
    </row>
    <row r="761" spans="2:24" x14ac:dyDescent="0.25">
      <c r="B761" s="112"/>
      <c r="N761" s="29"/>
      <c r="Q761" s="23"/>
      <c r="R761" s="24">
        <v>249</v>
      </c>
      <c r="S761" s="111">
        <v>38405</v>
      </c>
      <c r="T761" s="23" t="s">
        <v>710</v>
      </c>
      <c r="V761" s="23"/>
      <c r="X761" s="23"/>
    </row>
    <row r="762" spans="2:24" x14ac:dyDescent="0.25">
      <c r="B762" s="112"/>
      <c r="N762" s="29"/>
      <c r="Q762" s="23"/>
      <c r="R762" s="24">
        <v>251</v>
      </c>
      <c r="S762" s="111">
        <v>38405</v>
      </c>
      <c r="T762" s="23" t="s">
        <v>710</v>
      </c>
      <c r="V762" s="23"/>
      <c r="X762" s="23"/>
    </row>
    <row r="763" spans="2:24" x14ac:dyDescent="0.25">
      <c r="B763" s="112"/>
      <c r="N763" s="29"/>
      <c r="Q763" s="23"/>
      <c r="R763" s="24">
        <v>254</v>
      </c>
      <c r="S763" s="111">
        <v>38405</v>
      </c>
      <c r="T763" s="23" t="s">
        <v>711</v>
      </c>
      <c r="V763" s="23"/>
      <c r="X763" s="23"/>
    </row>
    <row r="764" spans="2:24" x14ac:dyDescent="0.25">
      <c r="B764" s="112"/>
      <c r="N764" s="29"/>
      <c r="Q764" s="23"/>
      <c r="R764" s="24">
        <v>255</v>
      </c>
      <c r="S764" s="111">
        <v>38405</v>
      </c>
      <c r="T764" s="23" t="s">
        <v>710</v>
      </c>
      <c r="V764" s="23"/>
      <c r="X764" s="23"/>
    </row>
    <row r="765" spans="2:24" x14ac:dyDescent="0.25">
      <c r="B765" s="112"/>
      <c r="N765" s="29"/>
      <c r="Q765" s="23"/>
      <c r="R765" s="24">
        <v>256</v>
      </c>
      <c r="S765" s="111">
        <v>38405</v>
      </c>
      <c r="T765" s="23" t="s">
        <v>711</v>
      </c>
      <c r="V765" s="23"/>
      <c r="X765" s="23"/>
    </row>
    <row r="766" spans="2:24" x14ac:dyDescent="0.25">
      <c r="B766" s="112"/>
      <c r="N766" s="29"/>
      <c r="Q766" s="23"/>
      <c r="R766" s="24">
        <v>257</v>
      </c>
      <c r="S766" s="111">
        <v>38405</v>
      </c>
      <c r="T766" s="23" t="s">
        <v>711</v>
      </c>
      <c r="V766" s="23"/>
      <c r="X766" s="23"/>
    </row>
    <row r="767" spans="2:24" x14ac:dyDescent="0.25">
      <c r="B767" s="112"/>
      <c r="N767" s="29"/>
      <c r="Q767" s="23"/>
      <c r="R767" s="24">
        <v>258</v>
      </c>
      <c r="S767" s="111">
        <v>38405</v>
      </c>
      <c r="T767" s="23" t="s">
        <v>710</v>
      </c>
      <c r="V767" s="23"/>
      <c r="X767" s="23"/>
    </row>
    <row r="768" spans="2:24" x14ac:dyDescent="0.25">
      <c r="B768" s="112"/>
      <c r="N768" s="29"/>
      <c r="Q768" s="23"/>
      <c r="R768" s="24">
        <v>261</v>
      </c>
      <c r="S768" s="111">
        <v>38405</v>
      </c>
      <c r="T768" s="23" t="s">
        <v>711</v>
      </c>
      <c r="V768" s="23"/>
      <c r="X768" s="23"/>
    </row>
    <row r="769" spans="2:24" x14ac:dyDescent="0.25">
      <c r="B769" s="112"/>
      <c r="N769" s="29"/>
      <c r="Q769" s="23"/>
      <c r="R769" s="24">
        <v>262</v>
      </c>
      <c r="S769" s="111">
        <v>38405</v>
      </c>
      <c r="T769" s="23" t="s">
        <v>710</v>
      </c>
      <c r="V769" s="23"/>
      <c r="X769" s="23"/>
    </row>
    <row r="770" spans="2:24" x14ac:dyDescent="0.25">
      <c r="B770" s="112"/>
      <c r="N770" s="29"/>
      <c r="Q770" s="23"/>
      <c r="R770" s="24">
        <v>269</v>
      </c>
      <c r="S770" s="111">
        <v>38405</v>
      </c>
      <c r="T770" s="23" t="s">
        <v>710</v>
      </c>
      <c r="V770" s="23"/>
      <c r="X770" s="23"/>
    </row>
    <row r="771" spans="2:24" x14ac:dyDescent="0.25">
      <c r="B771" s="112"/>
      <c r="N771" s="29"/>
      <c r="Q771" s="23"/>
      <c r="R771" s="24">
        <v>271</v>
      </c>
      <c r="S771" s="111">
        <v>38405</v>
      </c>
      <c r="T771" s="23" t="s">
        <v>710</v>
      </c>
      <c r="V771" s="23"/>
      <c r="X771" s="23"/>
    </row>
    <row r="772" spans="2:24" x14ac:dyDescent="0.25">
      <c r="B772" s="112"/>
      <c r="N772" s="29"/>
      <c r="Q772" s="23"/>
      <c r="R772" s="24">
        <v>275</v>
      </c>
      <c r="S772" s="111">
        <v>38405</v>
      </c>
      <c r="T772" s="23" t="s">
        <v>710</v>
      </c>
      <c r="V772" s="23"/>
      <c r="X772" s="23"/>
    </row>
    <row r="773" spans="2:24" x14ac:dyDescent="0.25">
      <c r="B773" s="112"/>
      <c r="N773" s="29"/>
      <c r="Q773" s="23"/>
      <c r="R773" s="24">
        <v>276</v>
      </c>
      <c r="S773" s="111">
        <v>38405</v>
      </c>
      <c r="T773" s="23" t="s">
        <v>711</v>
      </c>
      <c r="V773" s="23"/>
      <c r="X773" s="23"/>
    </row>
    <row r="774" spans="2:24" x14ac:dyDescent="0.25">
      <c r="B774" s="112"/>
      <c r="N774" s="29"/>
      <c r="Q774" s="23"/>
      <c r="R774" s="24">
        <v>277</v>
      </c>
      <c r="S774" s="111">
        <v>38405</v>
      </c>
      <c r="T774" s="23" t="s">
        <v>710</v>
      </c>
      <c r="V774" s="23"/>
      <c r="X774" s="23"/>
    </row>
    <row r="775" spans="2:24" x14ac:dyDescent="0.25">
      <c r="B775" s="112"/>
      <c r="N775" s="29"/>
      <c r="Q775" s="23"/>
      <c r="R775" s="24">
        <v>278</v>
      </c>
      <c r="S775" s="111">
        <v>38405</v>
      </c>
      <c r="T775" s="23" t="s">
        <v>710</v>
      </c>
      <c r="V775" s="23"/>
      <c r="X775" s="23"/>
    </row>
    <row r="776" spans="2:24" x14ac:dyDescent="0.25">
      <c r="B776" s="112"/>
      <c r="N776" s="29"/>
      <c r="Q776" s="23"/>
      <c r="R776" s="24">
        <v>284</v>
      </c>
      <c r="S776" s="111">
        <v>38405</v>
      </c>
      <c r="T776" s="23" t="s">
        <v>710</v>
      </c>
      <c r="V776" s="23"/>
      <c r="X776" s="23"/>
    </row>
    <row r="777" spans="2:24" x14ac:dyDescent="0.25">
      <c r="B777" s="112"/>
      <c r="N777" s="29"/>
      <c r="Q777" s="23"/>
      <c r="R777" s="24">
        <v>285</v>
      </c>
      <c r="S777" s="111">
        <v>38405</v>
      </c>
      <c r="T777" s="23" t="s">
        <v>710</v>
      </c>
      <c r="V777" s="23"/>
      <c r="X777" s="23"/>
    </row>
    <row r="778" spans="2:24" x14ac:dyDescent="0.25">
      <c r="B778" s="112"/>
      <c r="N778" s="29"/>
      <c r="Q778" s="23"/>
      <c r="R778" s="24">
        <v>286</v>
      </c>
      <c r="S778" s="111">
        <v>38405</v>
      </c>
      <c r="T778" s="23" t="s">
        <v>710</v>
      </c>
      <c r="V778" s="23"/>
      <c r="X778" s="23"/>
    </row>
    <row r="779" spans="2:24" x14ac:dyDescent="0.25">
      <c r="B779" s="112"/>
      <c r="N779" s="29"/>
      <c r="Q779" s="23"/>
      <c r="R779" s="24">
        <v>287</v>
      </c>
      <c r="S779" s="111">
        <v>38405</v>
      </c>
      <c r="T779" s="23" t="s">
        <v>710</v>
      </c>
      <c r="V779" s="23"/>
      <c r="X779" s="23"/>
    </row>
    <row r="780" spans="2:24" x14ac:dyDescent="0.25">
      <c r="B780" s="112"/>
      <c r="N780" s="29"/>
      <c r="Q780" s="23"/>
      <c r="R780" s="24">
        <v>289</v>
      </c>
      <c r="S780" s="111">
        <v>38405</v>
      </c>
      <c r="T780" s="23" t="s">
        <v>710</v>
      </c>
      <c r="V780" s="23"/>
      <c r="X780" s="23"/>
    </row>
    <row r="781" spans="2:24" x14ac:dyDescent="0.25">
      <c r="B781" s="112"/>
      <c r="N781" s="29"/>
      <c r="Q781" s="23"/>
      <c r="R781" s="24">
        <v>293</v>
      </c>
      <c r="S781" s="111">
        <v>38405</v>
      </c>
      <c r="T781" s="23" t="s">
        <v>710</v>
      </c>
      <c r="V781" s="23"/>
      <c r="X781" s="23"/>
    </row>
    <row r="782" spans="2:24" x14ac:dyDescent="0.25">
      <c r="B782" s="112"/>
      <c r="N782" s="29"/>
      <c r="Q782" s="23"/>
      <c r="R782" s="24">
        <v>294</v>
      </c>
      <c r="S782" s="111">
        <v>38405</v>
      </c>
      <c r="T782" s="23" t="s">
        <v>711</v>
      </c>
      <c r="V782" s="23"/>
      <c r="X782" s="23"/>
    </row>
    <row r="783" spans="2:24" x14ac:dyDescent="0.25">
      <c r="B783" s="112"/>
      <c r="N783" s="29"/>
      <c r="Q783" s="23"/>
      <c r="R783" s="24">
        <v>296</v>
      </c>
      <c r="S783" s="111">
        <v>38405</v>
      </c>
      <c r="T783" s="23" t="s">
        <v>710</v>
      </c>
      <c r="V783" s="23"/>
      <c r="X783" s="23"/>
    </row>
    <row r="784" spans="2:24" x14ac:dyDescent="0.25">
      <c r="B784" s="112"/>
      <c r="N784" s="29"/>
      <c r="Q784" s="23"/>
      <c r="R784" s="24">
        <v>298</v>
      </c>
      <c r="S784" s="111">
        <v>38405</v>
      </c>
      <c r="T784" s="23" t="s">
        <v>710</v>
      </c>
      <c r="V784" s="23"/>
      <c r="X784" s="23"/>
    </row>
    <row r="785" spans="2:24" x14ac:dyDescent="0.25">
      <c r="B785" s="112"/>
      <c r="N785" s="29"/>
      <c r="Q785" s="23"/>
      <c r="R785" s="24">
        <v>300</v>
      </c>
      <c r="S785" s="111">
        <v>38405</v>
      </c>
      <c r="T785" s="23" t="s">
        <v>710</v>
      </c>
      <c r="V785" s="23"/>
      <c r="X785" s="23"/>
    </row>
    <row r="786" spans="2:24" x14ac:dyDescent="0.25">
      <c r="B786" s="112"/>
      <c r="N786" s="29"/>
      <c r="Q786" s="23"/>
      <c r="R786" s="24">
        <v>301</v>
      </c>
      <c r="S786" s="111">
        <v>38405</v>
      </c>
      <c r="T786" s="23" t="s">
        <v>710</v>
      </c>
      <c r="V786" s="23"/>
      <c r="X786" s="23"/>
    </row>
    <row r="787" spans="2:24" x14ac:dyDescent="0.25">
      <c r="B787" s="112"/>
      <c r="N787" s="29"/>
      <c r="Q787" s="23"/>
      <c r="R787" s="24">
        <v>302</v>
      </c>
      <c r="S787" s="111">
        <v>38405</v>
      </c>
      <c r="T787" s="23" t="s">
        <v>710</v>
      </c>
      <c r="V787" s="23"/>
      <c r="X787" s="23"/>
    </row>
    <row r="788" spans="2:24" x14ac:dyDescent="0.25">
      <c r="B788" s="112"/>
      <c r="N788" s="29"/>
      <c r="Q788" s="23"/>
      <c r="R788" s="24">
        <v>305</v>
      </c>
      <c r="S788" s="111">
        <v>38405</v>
      </c>
      <c r="T788" s="23" t="s">
        <v>710</v>
      </c>
      <c r="V788" s="23"/>
      <c r="X788" s="23"/>
    </row>
    <row r="789" spans="2:24" x14ac:dyDescent="0.25">
      <c r="B789" s="112"/>
      <c r="N789" s="29"/>
      <c r="Q789" s="23"/>
      <c r="R789" s="24">
        <v>306</v>
      </c>
      <c r="S789" s="111">
        <v>38405</v>
      </c>
      <c r="T789" s="23" t="s">
        <v>710</v>
      </c>
      <c r="V789" s="23"/>
      <c r="X789" s="23"/>
    </row>
    <row r="790" spans="2:24" x14ac:dyDescent="0.25">
      <c r="B790" s="112"/>
      <c r="N790" s="29"/>
      <c r="Q790" s="23"/>
      <c r="R790" s="24">
        <v>307</v>
      </c>
      <c r="S790" s="111">
        <v>38405</v>
      </c>
      <c r="T790" s="23" t="s">
        <v>710</v>
      </c>
      <c r="V790" s="23"/>
      <c r="X790" s="23"/>
    </row>
    <row r="791" spans="2:24" x14ac:dyDescent="0.25">
      <c r="B791" s="112"/>
      <c r="N791" s="29"/>
      <c r="Q791" s="23"/>
      <c r="R791" s="24">
        <v>312</v>
      </c>
      <c r="S791" s="111">
        <v>38405</v>
      </c>
      <c r="T791" s="23" t="s">
        <v>710</v>
      </c>
      <c r="V791" s="23"/>
      <c r="X791" s="23"/>
    </row>
    <row r="792" spans="2:24" x14ac:dyDescent="0.25">
      <c r="B792" s="112"/>
      <c r="N792" s="29"/>
      <c r="Q792" s="23"/>
      <c r="R792" s="24">
        <v>313</v>
      </c>
      <c r="S792" s="111">
        <v>38405</v>
      </c>
      <c r="T792" s="23" t="s">
        <v>710</v>
      </c>
      <c r="V792" s="23"/>
      <c r="X792" s="23"/>
    </row>
    <row r="793" spans="2:24" x14ac:dyDescent="0.25">
      <c r="B793" s="112"/>
      <c r="N793" s="29"/>
      <c r="Q793" s="23"/>
      <c r="R793" s="24">
        <v>316</v>
      </c>
      <c r="S793" s="111">
        <v>38405</v>
      </c>
      <c r="T793" s="23" t="s">
        <v>711</v>
      </c>
      <c r="V793" s="23"/>
      <c r="X793" s="23"/>
    </row>
    <row r="794" spans="2:24" x14ac:dyDescent="0.25">
      <c r="B794" s="112"/>
      <c r="N794" s="29"/>
      <c r="Q794" s="23"/>
      <c r="R794" s="24">
        <v>319</v>
      </c>
      <c r="S794" s="111">
        <v>38405</v>
      </c>
      <c r="T794" s="23" t="s">
        <v>710</v>
      </c>
      <c r="V794" s="23"/>
      <c r="X794" s="23"/>
    </row>
    <row r="795" spans="2:24" x14ac:dyDescent="0.25">
      <c r="B795" s="112"/>
      <c r="N795" s="29"/>
      <c r="Q795" s="23"/>
      <c r="R795" s="24">
        <v>321</v>
      </c>
      <c r="S795" s="111">
        <v>38405</v>
      </c>
      <c r="T795" s="23" t="s">
        <v>711</v>
      </c>
      <c r="V795" s="23"/>
      <c r="X795" s="23"/>
    </row>
    <row r="796" spans="2:24" x14ac:dyDescent="0.25">
      <c r="B796" s="112"/>
      <c r="N796" s="29"/>
      <c r="Q796" s="23"/>
      <c r="R796" s="24">
        <v>322</v>
      </c>
      <c r="S796" s="111">
        <v>38405</v>
      </c>
      <c r="T796" s="23" t="s">
        <v>710</v>
      </c>
      <c r="V796" s="23"/>
      <c r="X796" s="23"/>
    </row>
    <row r="797" spans="2:24" x14ac:dyDescent="0.25">
      <c r="B797" s="112"/>
      <c r="N797" s="29"/>
      <c r="Q797" s="23"/>
      <c r="R797" s="24">
        <v>324</v>
      </c>
      <c r="S797" s="111">
        <v>38405</v>
      </c>
      <c r="T797" s="23" t="s">
        <v>710</v>
      </c>
      <c r="V797" s="23"/>
      <c r="X797" s="23"/>
    </row>
    <row r="798" spans="2:24" x14ac:dyDescent="0.25">
      <c r="B798" s="112"/>
      <c r="N798" s="29"/>
      <c r="Q798" s="23"/>
      <c r="R798" s="24">
        <v>326</v>
      </c>
      <c r="S798" s="111">
        <v>38405</v>
      </c>
      <c r="T798" s="23" t="s">
        <v>710</v>
      </c>
      <c r="V798" s="23"/>
      <c r="X798" s="23"/>
    </row>
    <row r="799" spans="2:24" x14ac:dyDescent="0.25">
      <c r="B799" s="112"/>
      <c r="N799" s="29"/>
      <c r="Q799" s="23"/>
      <c r="R799" s="24">
        <v>327</v>
      </c>
      <c r="S799" s="111">
        <v>38405</v>
      </c>
      <c r="T799" s="23" t="s">
        <v>710</v>
      </c>
      <c r="V799" s="23"/>
      <c r="X799" s="23"/>
    </row>
    <row r="800" spans="2:24" x14ac:dyDescent="0.25">
      <c r="B800" s="112"/>
      <c r="N800" s="29"/>
      <c r="Q800" s="23"/>
      <c r="R800" s="24">
        <v>328</v>
      </c>
      <c r="S800" s="111">
        <v>38405</v>
      </c>
      <c r="T800" s="23" t="s">
        <v>710</v>
      </c>
      <c r="V800" s="23"/>
      <c r="X800" s="23"/>
    </row>
    <row r="801" spans="2:24" x14ac:dyDescent="0.25">
      <c r="B801" s="112"/>
      <c r="N801" s="29"/>
      <c r="Q801" s="23"/>
      <c r="R801" s="24">
        <v>329</v>
      </c>
      <c r="S801" s="111">
        <v>38405</v>
      </c>
      <c r="T801" s="23" t="s">
        <v>711</v>
      </c>
      <c r="V801" s="23"/>
      <c r="X801" s="23"/>
    </row>
    <row r="802" spans="2:24" x14ac:dyDescent="0.25">
      <c r="B802" s="112"/>
      <c r="N802" s="29"/>
      <c r="Q802" s="23"/>
      <c r="R802" s="24">
        <v>330</v>
      </c>
      <c r="S802" s="111">
        <v>38405</v>
      </c>
      <c r="T802" s="23" t="s">
        <v>710</v>
      </c>
      <c r="V802" s="23"/>
      <c r="X802" s="23"/>
    </row>
    <row r="803" spans="2:24" x14ac:dyDescent="0.25">
      <c r="B803" s="112"/>
      <c r="N803" s="29"/>
      <c r="Q803" s="23"/>
      <c r="R803" s="24">
        <v>332</v>
      </c>
      <c r="S803" s="111">
        <v>38405</v>
      </c>
      <c r="T803" s="23" t="s">
        <v>710</v>
      </c>
      <c r="V803" s="23"/>
      <c r="X803" s="23"/>
    </row>
    <row r="804" spans="2:24" x14ac:dyDescent="0.25">
      <c r="B804" s="112"/>
      <c r="N804" s="29"/>
      <c r="Q804" s="23"/>
      <c r="R804" s="24">
        <v>333</v>
      </c>
      <c r="S804" s="111">
        <v>38405</v>
      </c>
      <c r="T804" s="23" t="s">
        <v>711</v>
      </c>
      <c r="V804" s="23"/>
      <c r="X804" s="23"/>
    </row>
    <row r="805" spans="2:24" x14ac:dyDescent="0.25">
      <c r="B805" s="112"/>
      <c r="N805" s="29"/>
      <c r="Q805" s="23"/>
      <c r="R805" s="24">
        <v>336</v>
      </c>
      <c r="S805" s="111">
        <v>38405</v>
      </c>
      <c r="T805" s="23" t="s">
        <v>710</v>
      </c>
      <c r="V805" s="23"/>
      <c r="X805" s="23"/>
    </row>
    <row r="806" spans="2:24" x14ac:dyDescent="0.25">
      <c r="B806" s="112"/>
      <c r="N806" s="29"/>
      <c r="Q806" s="23"/>
      <c r="R806" s="24">
        <v>337</v>
      </c>
      <c r="S806" s="111">
        <v>38405</v>
      </c>
      <c r="T806" s="23" t="s">
        <v>710</v>
      </c>
      <c r="V806" s="23"/>
      <c r="X806" s="23"/>
    </row>
    <row r="807" spans="2:24" x14ac:dyDescent="0.25">
      <c r="B807" s="112"/>
      <c r="N807" s="29"/>
      <c r="Q807" s="23"/>
      <c r="R807" s="24">
        <v>339</v>
      </c>
      <c r="S807" s="111">
        <v>38405</v>
      </c>
      <c r="T807" s="23" t="s">
        <v>710</v>
      </c>
      <c r="V807" s="23"/>
      <c r="X807" s="23"/>
    </row>
    <row r="808" spans="2:24" x14ac:dyDescent="0.25">
      <c r="B808" s="112"/>
      <c r="N808" s="29"/>
      <c r="Q808" s="23"/>
      <c r="R808" s="24">
        <v>341</v>
      </c>
      <c r="S808" s="111">
        <v>38405</v>
      </c>
      <c r="T808" s="23" t="s">
        <v>710</v>
      </c>
      <c r="V808" s="23"/>
      <c r="X808" s="23"/>
    </row>
    <row r="809" spans="2:24" x14ac:dyDescent="0.25">
      <c r="B809" s="112"/>
      <c r="N809" s="29"/>
      <c r="Q809" s="23"/>
      <c r="R809" s="24">
        <v>342</v>
      </c>
      <c r="S809" s="111">
        <v>38405</v>
      </c>
      <c r="T809" s="23" t="s">
        <v>710</v>
      </c>
      <c r="V809" s="23"/>
      <c r="X809" s="23"/>
    </row>
    <row r="810" spans="2:24" x14ac:dyDescent="0.25">
      <c r="B810" s="112"/>
      <c r="N810" s="29"/>
      <c r="Q810" s="23"/>
      <c r="R810" s="24">
        <v>344</v>
      </c>
      <c r="S810" s="111">
        <v>38405</v>
      </c>
      <c r="T810" s="23" t="s">
        <v>710</v>
      </c>
      <c r="V810" s="23"/>
      <c r="X810" s="23"/>
    </row>
    <row r="811" spans="2:24" x14ac:dyDescent="0.25">
      <c r="B811" s="112"/>
      <c r="N811" s="29"/>
      <c r="Q811" s="23"/>
      <c r="R811" s="24">
        <v>346</v>
      </c>
      <c r="S811" s="111">
        <v>38405</v>
      </c>
      <c r="T811" s="23" t="s">
        <v>710</v>
      </c>
      <c r="V811" s="23"/>
      <c r="X811" s="23"/>
    </row>
    <row r="812" spans="2:24" x14ac:dyDescent="0.25">
      <c r="B812" s="112"/>
      <c r="N812" s="29"/>
      <c r="Q812" s="23"/>
      <c r="R812" s="24">
        <v>347</v>
      </c>
      <c r="S812" s="111">
        <v>38405</v>
      </c>
      <c r="T812" s="23" t="s">
        <v>710</v>
      </c>
      <c r="V812" s="23"/>
      <c r="X812" s="23"/>
    </row>
    <row r="813" spans="2:24" x14ac:dyDescent="0.25">
      <c r="B813" s="112"/>
      <c r="N813" s="29"/>
      <c r="Q813" s="23"/>
      <c r="R813" s="24">
        <v>349</v>
      </c>
      <c r="S813" s="111">
        <v>38405</v>
      </c>
      <c r="T813" s="23" t="s">
        <v>710</v>
      </c>
      <c r="V813" s="23"/>
      <c r="X813" s="23"/>
    </row>
    <row r="814" spans="2:24" x14ac:dyDescent="0.25">
      <c r="B814" s="112"/>
      <c r="N814" s="29"/>
      <c r="Q814" s="23"/>
      <c r="R814" s="24">
        <v>351</v>
      </c>
      <c r="S814" s="111">
        <v>38405</v>
      </c>
      <c r="T814" s="23" t="s">
        <v>710</v>
      </c>
      <c r="V814" s="23"/>
      <c r="X814" s="23"/>
    </row>
    <row r="815" spans="2:24" x14ac:dyDescent="0.25">
      <c r="B815" s="112"/>
      <c r="N815" s="29"/>
      <c r="Q815" s="23"/>
      <c r="R815" s="24">
        <v>352</v>
      </c>
      <c r="S815" s="111">
        <v>38405</v>
      </c>
      <c r="T815" s="23" t="s">
        <v>711</v>
      </c>
      <c r="V815" s="23"/>
      <c r="X815" s="23"/>
    </row>
    <row r="816" spans="2:24" x14ac:dyDescent="0.25">
      <c r="B816" s="112"/>
      <c r="N816" s="29"/>
      <c r="Q816" s="23"/>
      <c r="R816" s="24">
        <v>355</v>
      </c>
      <c r="S816" s="111">
        <v>38405</v>
      </c>
      <c r="T816" s="23" t="s">
        <v>710</v>
      </c>
      <c r="V816" s="23"/>
      <c r="X816" s="23"/>
    </row>
    <row r="817" spans="2:24" x14ac:dyDescent="0.25">
      <c r="B817" s="112"/>
      <c r="N817" s="29"/>
      <c r="Q817" s="23"/>
      <c r="R817" s="24">
        <v>357</v>
      </c>
      <c r="S817" s="111">
        <v>38405</v>
      </c>
      <c r="T817" s="23" t="s">
        <v>710</v>
      </c>
      <c r="V817" s="23"/>
      <c r="X817" s="23"/>
    </row>
    <row r="818" spans="2:24" x14ac:dyDescent="0.25">
      <c r="B818" s="112"/>
      <c r="N818" s="29"/>
      <c r="Q818" s="23"/>
      <c r="R818" s="24">
        <v>358</v>
      </c>
      <c r="S818" s="111">
        <v>38405</v>
      </c>
      <c r="T818" s="23" t="s">
        <v>710</v>
      </c>
      <c r="V818" s="23"/>
      <c r="X818" s="23"/>
    </row>
    <row r="819" spans="2:24" x14ac:dyDescent="0.25">
      <c r="B819" s="112"/>
      <c r="N819" s="29"/>
      <c r="Q819" s="23"/>
      <c r="R819" s="24">
        <v>359</v>
      </c>
      <c r="S819" s="111">
        <v>38405</v>
      </c>
      <c r="T819" s="23" t="s">
        <v>710</v>
      </c>
      <c r="V819" s="23"/>
      <c r="X819" s="23"/>
    </row>
    <row r="820" spans="2:24" x14ac:dyDescent="0.25">
      <c r="B820" s="112"/>
      <c r="N820" s="29"/>
      <c r="Q820" s="23"/>
      <c r="R820" s="24">
        <v>361</v>
      </c>
      <c r="S820" s="111">
        <v>38405</v>
      </c>
      <c r="T820" s="23" t="s">
        <v>710</v>
      </c>
      <c r="V820" s="23"/>
      <c r="X820" s="23"/>
    </row>
    <row r="821" spans="2:24" x14ac:dyDescent="0.25">
      <c r="B821" s="112"/>
      <c r="N821" s="29"/>
      <c r="Q821" s="23"/>
      <c r="R821" s="24">
        <v>362</v>
      </c>
      <c r="S821" s="111">
        <v>38405</v>
      </c>
      <c r="T821" s="23" t="s">
        <v>710</v>
      </c>
      <c r="V821" s="23"/>
      <c r="X821" s="23"/>
    </row>
    <row r="822" spans="2:24" x14ac:dyDescent="0.25">
      <c r="B822" s="112"/>
      <c r="N822" s="29"/>
      <c r="Q822" s="23"/>
      <c r="R822" s="24">
        <v>363</v>
      </c>
      <c r="S822" s="111">
        <v>38405</v>
      </c>
      <c r="T822" s="23" t="s">
        <v>710</v>
      </c>
      <c r="V822" s="23"/>
      <c r="X822" s="23"/>
    </row>
    <row r="823" spans="2:24" x14ac:dyDescent="0.25">
      <c r="B823" s="112"/>
      <c r="N823" s="29"/>
      <c r="Q823" s="23"/>
      <c r="R823" s="24">
        <v>364</v>
      </c>
      <c r="S823" s="111">
        <v>38405</v>
      </c>
      <c r="T823" s="23" t="s">
        <v>710</v>
      </c>
      <c r="V823" s="23"/>
      <c r="X823" s="23"/>
    </row>
    <row r="824" spans="2:24" x14ac:dyDescent="0.25">
      <c r="B824" s="112"/>
      <c r="N824" s="29"/>
      <c r="Q824" s="23"/>
      <c r="R824" s="24">
        <v>365</v>
      </c>
      <c r="S824" s="111">
        <v>38405</v>
      </c>
      <c r="T824" s="23" t="s">
        <v>710</v>
      </c>
      <c r="V824" s="23"/>
      <c r="X824" s="23"/>
    </row>
    <row r="825" spans="2:24" x14ac:dyDescent="0.25">
      <c r="B825" s="112"/>
      <c r="N825" s="29"/>
      <c r="Q825" s="23"/>
      <c r="R825" s="24">
        <v>369</v>
      </c>
      <c r="S825" s="111">
        <v>38405</v>
      </c>
      <c r="T825" s="23" t="s">
        <v>710</v>
      </c>
      <c r="V825" s="23"/>
      <c r="X825" s="23"/>
    </row>
    <row r="826" spans="2:24" x14ac:dyDescent="0.25">
      <c r="B826" s="112"/>
      <c r="N826" s="29"/>
      <c r="Q826" s="23"/>
      <c r="R826" s="24">
        <v>370</v>
      </c>
      <c r="S826" s="111">
        <v>38405</v>
      </c>
      <c r="T826" s="23" t="s">
        <v>710</v>
      </c>
      <c r="V826" s="23"/>
      <c r="X826" s="23"/>
    </row>
    <row r="827" spans="2:24" x14ac:dyDescent="0.25">
      <c r="B827" s="112"/>
      <c r="N827" s="29"/>
      <c r="Q827" s="23"/>
      <c r="R827" s="24">
        <v>371</v>
      </c>
      <c r="S827" s="111">
        <v>38405</v>
      </c>
      <c r="T827" s="23" t="s">
        <v>710</v>
      </c>
      <c r="V827" s="23"/>
      <c r="X827" s="23"/>
    </row>
    <row r="828" spans="2:24" x14ac:dyDescent="0.25">
      <c r="B828" s="112"/>
      <c r="N828" s="29"/>
      <c r="Q828" s="23"/>
      <c r="R828" s="24">
        <v>373</v>
      </c>
      <c r="S828" s="111">
        <v>38405</v>
      </c>
      <c r="T828" s="23" t="s">
        <v>710</v>
      </c>
      <c r="V828" s="23"/>
      <c r="X828" s="23"/>
    </row>
    <row r="829" spans="2:24" x14ac:dyDescent="0.25">
      <c r="B829" s="112"/>
      <c r="N829" s="29"/>
      <c r="Q829" s="23"/>
      <c r="R829" s="24">
        <v>374</v>
      </c>
      <c r="S829" s="111">
        <v>38405</v>
      </c>
      <c r="T829" s="23" t="s">
        <v>711</v>
      </c>
      <c r="V829" s="23"/>
      <c r="X829" s="23"/>
    </row>
    <row r="830" spans="2:24" x14ac:dyDescent="0.25">
      <c r="B830" s="112"/>
      <c r="N830" s="29"/>
      <c r="Q830" s="23"/>
      <c r="R830" s="24">
        <v>376</v>
      </c>
      <c r="S830" s="111">
        <v>38405</v>
      </c>
      <c r="T830" s="23" t="s">
        <v>710</v>
      </c>
      <c r="V830" s="23"/>
      <c r="X830" s="23"/>
    </row>
    <row r="831" spans="2:24" x14ac:dyDescent="0.25">
      <c r="B831" s="112"/>
      <c r="N831" s="29"/>
      <c r="Q831" s="23"/>
      <c r="R831" s="24">
        <v>377</v>
      </c>
      <c r="S831" s="111">
        <v>38405</v>
      </c>
      <c r="T831" s="23" t="s">
        <v>710</v>
      </c>
      <c r="V831" s="23"/>
      <c r="X831" s="23"/>
    </row>
    <row r="832" spans="2:24" x14ac:dyDescent="0.25">
      <c r="B832" s="112"/>
      <c r="N832" s="29"/>
      <c r="Q832" s="23"/>
      <c r="R832" s="24">
        <v>378</v>
      </c>
      <c r="S832" s="111">
        <v>38405</v>
      </c>
      <c r="T832" s="23" t="s">
        <v>710</v>
      </c>
      <c r="V832" s="23"/>
      <c r="X832" s="23"/>
    </row>
    <row r="833" spans="2:24" x14ac:dyDescent="0.25">
      <c r="B833" s="112"/>
      <c r="N833" s="29"/>
      <c r="Q833" s="23"/>
      <c r="R833" s="24">
        <v>379</v>
      </c>
      <c r="S833" s="111">
        <v>38405</v>
      </c>
      <c r="T833" s="23" t="s">
        <v>710</v>
      </c>
      <c r="V833" s="23"/>
      <c r="X833" s="23"/>
    </row>
    <row r="834" spans="2:24" x14ac:dyDescent="0.25">
      <c r="B834" s="112"/>
      <c r="N834" s="29"/>
      <c r="Q834" s="23"/>
      <c r="R834" s="24">
        <v>381</v>
      </c>
      <c r="S834" s="111">
        <v>38405</v>
      </c>
      <c r="T834" s="23" t="s">
        <v>710</v>
      </c>
      <c r="V834" s="23"/>
      <c r="X834" s="23"/>
    </row>
    <row r="835" spans="2:24" x14ac:dyDescent="0.25">
      <c r="B835" s="112"/>
      <c r="N835" s="29"/>
      <c r="Q835" s="23"/>
      <c r="R835" s="24">
        <v>382</v>
      </c>
      <c r="S835" s="111">
        <v>38405</v>
      </c>
      <c r="T835" s="23" t="s">
        <v>710</v>
      </c>
      <c r="V835" s="23"/>
      <c r="X835" s="23"/>
    </row>
    <row r="836" spans="2:24" x14ac:dyDescent="0.25">
      <c r="B836" s="112"/>
      <c r="N836" s="29"/>
      <c r="Q836" s="23"/>
      <c r="R836" s="24">
        <v>387</v>
      </c>
      <c r="S836" s="111">
        <v>38405</v>
      </c>
      <c r="T836" s="23" t="s">
        <v>710</v>
      </c>
      <c r="V836" s="23"/>
      <c r="X836" s="23"/>
    </row>
    <row r="837" spans="2:24" x14ac:dyDescent="0.25">
      <c r="B837" s="112"/>
      <c r="N837" s="29"/>
      <c r="Q837" s="23"/>
      <c r="R837" s="24">
        <v>388</v>
      </c>
      <c r="S837" s="111">
        <v>38405</v>
      </c>
      <c r="T837" s="23" t="s">
        <v>710</v>
      </c>
      <c r="V837" s="23"/>
      <c r="X837" s="23"/>
    </row>
    <row r="838" spans="2:24" x14ac:dyDescent="0.25">
      <c r="B838" s="112"/>
      <c r="N838" s="29"/>
      <c r="Q838" s="23"/>
      <c r="R838" s="24">
        <v>389</v>
      </c>
      <c r="S838" s="111">
        <v>38405</v>
      </c>
      <c r="T838" s="23" t="s">
        <v>710</v>
      </c>
      <c r="V838" s="23"/>
      <c r="X838" s="23"/>
    </row>
    <row r="839" spans="2:24" x14ac:dyDescent="0.25">
      <c r="B839" s="112"/>
      <c r="N839" s="29"/>
      <c r="Q839" s="23"/>
      <c r="R839" s="24">
        <v>391</v>
      </c>
      <c r="S839" s="111">
        <v>38405</v>
      </c>
      <c r="T839" s="23" t="s">
        <v>710</v>
      </c>
      <c r="V839" s="23"/>
      <c r="X839" s="23"/>
    </row>
    <row r="840" spans="2:24" x14ac:dyDescent="0.25">
      <c r="B840" s="112"/>
      <c r="N840" s="29"/>
      <c r="Q840" s="23"/>
      <c r="R840" s="24">
        <v>398</v>
      </c>
      <c r="S840" s="111">
        <v>38509</v>
      </c>
      <c r="T840" s="23" t="s">
        <v>711</v>
      </c>
      <c r="V840" s="23"/>
      <c r="X840" s="23"/>
    </row>
    <row r="841" spans="2:24" x14ac:dyDescent="0.25">
      <c r="B841" s="112"/>
      <c r="N841" s="29"/>
      <c r="Q841" s="23"/>
      <c r="R841" s="24">
        <v>399</v>
      </c>
      <c r="S841" s="111">
        <v>38509</v>
      </c>
      <c r="T841" s="23" t="s">
        <v>710</v>
      </c>
      <c r="V841" s="23"/>
      <c r="X841" s="23"/>
    </row>
    <row r="842" spans="2:24" x14ac:dyDescent="0.25">
      <c r="B842" s="112"/>
      <c r="N842" s="29"/>
      <c r="Q842" s="23"/>
      <c r="R842" s="24">
        <v>400</v>
      </c>
      <c r="S842" s="111">
        <v>38509</v>
      </c>
      <c r="T842" s="23" t="s">
        <v>711</v>
      </c>
      <c r="V842" s="23"/>
      <c r="X842" s="23"/>
    </row>
    <row r="843" spans="2:24" x14ac:dyDescent="0.25">
      <c r="B843" s="112"/>
      <c r="N843" s="29"/>
      <c r="Q843" s="23"/>
      <c r="R843" s="24">
        <v>401</v>
      </c>
      <c r="S843" s="111">
        <v>38509</v>
      </c>
      <c r="T843" s="23" t="s">
        <v>711</v>
      </c>
      <c r="V843" s="23"/>
      <c r="X843" s="23"/>
    </row>
    <row r="844" spans="2:24" x14ac:dyDescent="0.25">
      <c r="B844" s="112"/>
      <c r="N844" s="29"/>
      <c r="Q844" s="23"/>
      <c r="R844" s="24">
        <v>403</v>
      </c>
      <c r="S844" s="111">
        <v>38509</v>
      </c>
      <c r="T844" s="23" t="s">
        <v>710</v>
      </c>
      <c r="V844" s="23"/>
      <c r="X844" s="23"/>
    </row>
    <row r="845" spans="2:24" x14ac:dyDescent="0.25">
      <c r="B845" s="112"/>
      <c r="N845" s="29"/>
      <c r="Q845" s="23"/>
      <c r="R845" s="24">
        <v>404</v>
      </c>
      <c r="S845" s="111">
        <v>38509</v>
      </c>
      <c r="T845" s="23" t="s">
        <v>710</v>
      </c>
      <c r="V845" s="23"/>
      <c r="X845" s="23"/>
    </row>
    <row r="846" spans="2:24" x14ac:dyDescent="0.25">
      <c r="B846" s="112"/>
      <c r="N846" s="29"/>
      <c r="Q846" s="23"/>
      <c r="R846" s="24">
        <v>405</v>
      </c>
      <c r="S846" s="111">
        <v>38509</v>
      </c>
      <c r="T846" s="23" t="s">
        <v>710</v>
      </c>
      <c r="V846" s="23"/>
      <c r="X846" s="23"/>
    </row>
    <row r="847" spans="2:24" x14ac:dyDescent="0.25">
      <c r="B847" s="112"/>
      <c r="N847" s="29"/>
      <c r="Q847" s="23"/>
      <c r="R847" s="24">
        <v>408</v>
      </c>
      <c r="S847" s="111">
        <v>38509</v>
      </c>
      <c r="T847" s="23" t="s">
        <v>710</v>
      </c>
      <c r="V847" s="23"/>
      <c r="X847" s="23"/>
    </row>
    <row r="848" spans="2:24" x14ac:dyDescent="0.25">
      <c r="B848" s="112"/>
      <c r="N848" s="29"/>
      <c r="Q848" s="23"/>
      <c r="R848" s="24">
        <v>409</v>
      </c>
      <c r="S848" s="111">
        <v>38509</v>
      </c>
      <c r="T848" s="23" t="s">
        <v>710</v>
      </c>
      <c r="V848" s="23"/>
      <c r="X848" s="23"/>
    </row>
    <row r="849" spans="2:24" x14ac:dyDescent="0.25">
      <c r="B849" s="112"/>
      <c r="N849" s="29"/>
      <c r="Q849" s="23"/>
      <c r="R849" s="24">
        <v>410</v>
      </c>
      <c r="S849" s="111">
        <v>38509</v>
      </c>
      <c r="T849" s="23" t="s">
        <v>711</v>
      </c>
      <c r="V849" s="23"/>
      <c r="X849" s="23"/>
    </row>
    <row r="850" spans="2:24" x14ac:dyDescent="0.25">
      <c r="B850" s="112"/>
      <c r="N850" s="29"/>
      <c r="Q850" s="23"/>
      <c r="R850" s="24">
        <v>411</v>
      </c>
      <c r="S850" s="111">
        <v>38509</v>
      </c>
      <c r="T850" s="23" t="s">
        <v>711</v>
      </c>
      <c r="V850" s="23"/>
      <c r="X850" s="23"/>
    </row>
    <row r="851" spans="2:24" x14ac:dyDescent="0.25">
      <c r="B851" s="112"/>
      <c r="N851" s="29"/>
      <c r="Q851" s="23"/>
      <c r="R851" s="24">
        <v>413</v>
      </c>
      <c r="S851" s="111">
        <v>38509</v>
      </c>
      <c r="T851" s="23" t="s">
        <v>710</v>
      </c>
    </row>
    <row r="852" spans="2:24" x14ac:dyDescent="0.25">
      <c r="B852" s="112"/>
      <c r="N852" s="29"/>
      <c r="Q852" s="23"/>
      <c r="R852" s="24">
        <v>414</v>
      </c>
      <c r="S852" s="111">
        <v>38509</v>
      </c>
      <c r="T852" s="23" t="s">
        <v>710</v>
      </c>
    </row>
    <row r="853" spans="2:24" x14ac:dyDescent="0.25">
      <c r="B853" s="112"/>
      <c r="N853" s="29"/>
      <c r="Q853" s="23"/>
      <c r="R853" s="24">
        <v>420</v>
      </c>
      <c r="S853" s="111">
        <v>38509</v>
      </c>
      <c r="T853" s="23" t="s">
        <v>711</v>
      </c>
    </row>
    <row r="854" spans="2:24" x14ac:dyDescent="0.25">
      <c r="B854" s="112"/>
      <c r="N854" s="29"/>
      <c r="Q854" s="23"/>
      <c r="R854" s="24">
        <v>423</v>
      </c>
      <c r="S854" s="111">
        <v>38509</v>
      </c>
      <c r="T854" s="23" t="s">
        <v>711</v>
      </c>
    </row>
    <row r="855" spans="2:24" x14ac:dyDescent="0.25">
      <c r="B855" s="112"/>
      <c r="N855" s="29"/>
      <c r="Q855" s="23"/>
      <c r="R855" s="24">
        <v>424</v>
      </c>
      <c r="S855" s="111">
        <v>38509</v>
      </c>
      <c r="T855" s="23" t="s">
        <v>710</v>
      </c>
    </row>
    <row r="856" spans="2:24" x14ac:dyDescent="0.25">
      <c r="B856" s="112"/>
      <c r="N856" s="29"/>
      <c r="Q856" s="23"/>
      <c r="R856" s="24">
        <v>425</v>
      </c>
      <c r="S856" s="111">
        <v>38509</v>
      </c>
      <c r="T856" s="23" t="s">
        <v>710</v>
      </c>
    </row>
    <row r="857" spans="2:24" x14ac:dyDescent="0.25">
      <c r="B857" s="112"/>
      <c r="N857" s="29"/>
      <c r="Q857" s="23"/>
      <c r="R857" s="24">
        <v>431</v>
      </c>
      <c r="S857" s="111">
        <v>38509</v>
      </c>
      <c r="T857" s="23" t="s">
        <v>710</v>
      </c>
      <c r="X857" s="23"/>
    </row>
    <row r="858" spans="2:24" x14ac:dyDescent="0.25">
      <c r="B858" s="112"/>
      <c r="N858" s="29"/>
      <c r="Q858" s="23"/>
      <c r="R858" s="24">
        <v>434</v>
      </c>
      <c r="S858" s="111">
        <v>38509</v>
      </c>
      <c r="T858" s="23" t="s">
        <v>710</v>
      </c>
      <c r="X858" s="23"/>
    </row>
    <row r="859" spans="2:24" x14ac:dyDescent="0.25">
      <c r="B859" s="112"/>
      <c r="N859" s="29"/>
      <c r="Q859" s="23"/>
      <c r="R859" s="24">
        <v>436</v>
      </c>
      <c r="S859" s="111">
        <v>38509</v>
      </c>
      <c r="T859" s="23" t="s">
        <v>710</v>
      </c>
      <c r="X859" s="23"/>
    </row>
    <row r="860" spans="2:24" x14ac:dyDescent="0.25">
      <c r="B860" s="112"/>
      <c r="N860" s="29"/>
      <c r="Q860" s="23"/>
      <c r="R860" s="24">
        <v>438</v>
      </c>
      <c r="S860" s="111">
        <v>38509</v>
      </c>
      <c r="T860" s="23" t="s">
        <v>710</v>
      </c>
      <c r="X860" s="23"/>
    </row>
    <row r="861" spans="2:24" x14ac:dyDescent="0.25">
      <c r="B861" s="112"/>
      <c r="N861" s="29"/>
      <c r="Q861" s="23"/>
      <c r="R861" s="24">
        <v>442</v>
      </c>
      <c r="S861" s="111">
        <v>38509</v>
      </c>
      <c r="T861" s="23" t="s">
        <v>710</v>
      </c>
      <c r="X861" s="23"/>
    </row>
    <row r="862" spans="2:24" x14ac:dyDescent="0.25">
      <c r="B862" s="112"/>
      <c r="N862" s="29"/>
      <c r="Q862" s="23"/>
      <c r="R862" s="24">
        <v>446</v>
      </c>
      <c r="S862" s="111">
        <v>38578</v>
      </c>
      <c r="T862" s="23" t="s">
        <v>710</v>
      </c>
      <c r="X862" s="23"/>
    </row>
    <row r="863" spans="2:24" x14ac:dyDescent="0.25">
      <c r="B863" s="112"/>
      <c r="N863" s="29"/>
      <c r="Q863" s="23"/>
      <c r="R863" s="24">
        <v>448</v>
      </c>
      <c r="S863" s="111">
        <v>38578</v>
      </c>
      <c r="T863" s="23" t="s">
        <v>710</v>
      </c>
    </row>
    <row r="864" spans="2:24" x14ac:dyDescent="0.25">
      <c r="B864" s="112"/>
      <c r="N864" s="29"/>
      <c r="Q864" s="23"/>
      <c r="R864" s="24">
        <v>450</v>
      </c>
      <c r="S864" s="111">
        <v>38578</v>
      </c>
      <c r="T864" s="23" t="s">
        <v>710</v>
      </c>
    </row>
    <row r="865" spans="2:24" x14ac:dyDescent="0.25">
      <c r="B865" s="112"/>
      <c r="N865" s="29"/>
      <c r="Q865" s="23"/>
      <c r="R865" s="24">
        <v>452</v>
      </c>
      <c r="S865" s="111">
        <v>38578</v>
      </c>
      <c r="T865" s="23" t="s">
        <v>710</v>
      </c>
    </row>
    <row r="866" spans="2:24" x14ac:dyDescent="0.25">
      <c r="B866" s="112"/>
      <c r="N866" s="29"/>
      <c r="Q866" s="23"/>
      <c r="R866" s="24">
        <v>453</v>
      </c>
      <c r="S866" s="111">
        <v>38578</v>
      </c>
      <c r="T866" s="23" t="s">
        <v>710</v>
      </c>
    </row>
    <row r="867" spans="2:24" x14ac:dyDescent="0.25">
      <c r="B867" s="112"/>
      <c r="N867" s="29"/>
      <c r="Q867" s="23"/>
      <c r="R867" s="24">
        <v>454</v>
      </c>
      <c r="S867" s="111">
        <v>38578</v>
      </c>
      <c r="T867" s="23" t="s">
        <v>710</v>
      </c>
      <c r="V867" s="23"/>
      <c r="X867" s="23"/>
    </row>
    <row r="868" spans="2:24" x14ac:dyDescent="0.25">
      <c r="B868" s="112"/>
      <c r="N868" s="29"/>
      <c r="Q868" s="23"/>
      <c r="R868" s="24">
        <v>457</v>
      </c>
      <c r="S868" s="111">
        <v>38578</v>
      </c>
      <c r="T868" s="23" t="s">
        <v>711</v>
      </c>
      <c r="V868" s="23"/>
      <c r="X868" s="23"/>
    </row>
    <row r="869" spans="2:24" x14ac:dyDescent="0.25">
      <c r="B869" s="112"/>
      <c r="N869" s="29"/>
      <c r="Q869" s="23"/>
      <c r="R869" s="24">
        <v>462</v>
      </c>
      <c r="S869" s="111">
        <v>38578</v>
      </c>
      <c r="T869" s="23" t="s">
        <v>710</v>
      </c>
      <c r="V869" s="23"/>
      <c r="X869" s="23"/>
    </row>
    <row r="870" spans="2:24" x14ac:dyDescent="0.25">
      <c r="B870" s="112"/>
      <c r="N870" s="29"/>
      <c r="Q870" s="23"/>
      <c r="R870" s="24">
        <v>463</v>
      </c>
      <c r="S870" s="111">
        <v>38578</v>
      </c>
      <c r="T870" s="23" t="s">
        <v>710</v>
      </c>
      <c r="V870" s="23"/>
      <c r="X870" s="23"/>
    </row>
    <row r="871" spans="2:24" x14ac:dyDescent="0.25">
      <c r="B871" s="112"/>
      <c r="N871" s="29"/>
      <c r="Q871" s="23"/>
      <c r="R871" s="24">
        <v>469</v>
      </c>
      <c r="S871" s="111">
        <v>38679</v>
      </c>
      <c r="T871" s="23" t="s">
        <v>710</v>
      </c>
      <c r="V871" s="23"/>
      <c r="X871" s="23"/>
    </row>
    <row r="872" spans="2:24" x14ac:dyDescent="0.25">
      <c r="B872" s="112"/>
      <c r="N872" s="29"/>
      <c r="Q872" s="23"/>
      <c r="R872" s="24">
        <v>470</v>
      </c>
      <c r="S872" s="111">
        <v>38679</v>
      </c>
      <c r="T872" s="23" t="s">
        <v>710</v>
      </c>
      <c r="V872" s="23"/>
      <c r="X872" s="23"/>
    </row>
    <row r="873" spans="2:24" x14ac:dyDescent="0.25">
      <c r="B873" s="112"/>
      <c r="N873" s="29"/>
      <c r="Q873" s="23"/>
      <c r="R873" s="24">
        <v>473</v>
      </c>
      <c r="S873" s="111">
        <v>38732</v>
      </c>
      <c r="T873" s="23" t="s">
        <v>710</v>
      </c>
      <c r="V873" s="23"/>
      <c r="X873" s="23"/>
    </row>
    <row r="874" spans="2:24" x14ac:dyDescent="0.25">
      <c r="B874" s="112"/>
      <c r="N874" s="29"/>
      <c r="Q874" s="23"/>
      <c r="R874" s="24">
        <v>474</v>
      </c>
      <c r="S874" s="111">
        <v>38732</v>
      </c>
      <c r="T874" s="23" t="s">
        <v>710</v>
      </c>
      <c r="V874" s="23"/>
      <c r="X874" s="23"/>
    </row>
    <row r="875" spans="2:24" x14ac:dyDescent="0.25">
      <c r="B875" s="112"/>
      <c r="N875" s="29"/>
      <c r="Q875" s="23"/>
      <c r="R875" s="24">
        <v>485</v>
      </c>
      <c r="S875" s="111">
        <v>38732</v>
      </c>
      <c r="T875" s="23" t="s">
        <v>710</v>
      </c>
      <c r="V875" s="23"/>
      <c r="X875" s="23"/>
    </row>
    <row r="876" spans="2:24" x14ac:dyDescent="0.25">
      <c r="B876" s="112"/>
      <c r="N876" s="29"/>
      <c r="Q876" s="23"/>
      <c r="R876" s="24">
        <v>487</v>
      </c>
      <c r="S876" s="111">
        <v>38732</v>
      </c>
      <c r="T876" s="23" t="s">
        <v>710</v>
      </c>
      <c r="V876" s="23"/>
      <c r="X876" s="23"/>
    </row>
    <row r="877" spans="2:24" x14ac:dyDescent="0.25">
      <c r="B877" s="112"/>
      <c r="N877" s="29"/>
      <c r="Q877" s="23"/>
      <c r="R877" s="24">
        <v>488</v>
      </c>
      <c r="S877" s="111">
        <v>38732</v>
      </c>
      <c r="T877" s="23" t="s">
        <v>710</v>
      </c>
      <c r="V877" s="23"/>
      <c r="X877" s="23"/>
    </row>
    <row r="878" spans="2:24" x14ac:dyDescent="0.25">
      <c r="B878" s="112"/>
      <c r="N878" s="29"/>
      <c r="Q878" s="23"/>
      <c r="R878" s="24">
        <v>490</v>
      </c>
      <c r="S878" s="111">
        <v>38732</v>
      </c>
      <c r="T878" s="23" t="s">
        <v>711</v>
      </c>
      <c r="V878" s="23"/>
      <c r="X878" s="23"/>
    </row>
    <row r="879" spans="2:24" x14ac:dyDescent="0.25">
      <c r="B879" s="112"/>
      <c r="N879" s="29"/>
      <c r="Q879" s="23"/>
      <c r="R879" s="24">
        <v>491</v>
      </c>
      <c r="S879" s="111">
        <v>38732</v>
      </c>
      <c r="T879" s="23" t="s">
        <v>710</v>
      </c>
      <c r="V879" s="23"/>
      <c r="X879" s="23"/>
    </row>
    <row r="880" spans="2:24" x14ac:dyDescent="0.25">
      <c r="B880" s="112"/>
      <c r="N880" s="29"/>
      <c r="Q880" s="23"/>
      <c r="R880" s="24">
        <v>492</v>
      </c>
      <c r="S880" s="111">
        <v>38732</v>
      </c>
      <c r="T880" s="23" t="s">
        <v>710</v>
      </c>
      <c r="V880" s="23"/>
      <c r="X880" s="23"/>
    </row>
    <row r="881" spans="2:24" x14ac:dyDescent="0.25">
      <c r="B881" s="112"/>
      <c r="N881" s="29"/>
      <c r="Q881" s="23"/>
      <c r="R881" s="24">
        <v>493</v>
      </c>
      <c r="S881" s="111">
        <v>38732</v>
      </c>
      <c r="T881" s="23" t="s">
        <v>710</v>
      </c>
      <c r="V881" s="23"/>
      <c r="X881" s="23"/>
    </row>
    <row r="882" spans="2:24" x14ac:dyDescent="0.25">
      <c r="B882" s="112"/>
      <c r="N882" s="29"/>
      <c r="Q882" s="23"/>
      <c r="R882" s="24">
        <v>494</v>
      </c>
      <c r="S882" s="111">
        <v>38732</v>
      </c>
      <c r="T882" s="23" t="s">
        <v>710</v>
      </c>
      <c r="V882" s="23"/>
      <c r="X882" s="23"/>
    </row>
    <row r="883" spans="2:24" x14ac:dyDescent="0.25">
      <c r="B883" s="112"/>
      <c r="N883" s="29"/>
      <c r="Q883" s="23"/>
      <c r="R883" s="24">
        <v>498</v>
      </c>
      <c r="S883" s="111">
        <v>38732</v>
      </c>
      <c r="T883" s="23" t="s">
        <v>711</v>
      </c>
      <c r="V883" s="23"/>
      <c r="X883" s="23"/>
    </row>
    <row r="884" spans="2:24" x14ac:dyDescent="0.25">
      <c r="B884" s="112"/>
      <c r="N884" s="29"/>
      <c r="Q884" s="23"/>
      <c r="R884" s="24">
        <v>499</v>
      </c>
      <c r="S884" s="111">
        <v>38732</v>
      </c>
      <c r="T884" s="23" t="s">
        <v>710</v>
      </c>
      <c r="V884" s="23"/>
      <c r="X884" s="23"/>
    </row>
    <row r="885" spans="2:24" x14ac:dyDescent="0.25">
      <c r="B885" s="112"/>
      <c r="N885" s="29"/>
      <c r="Q885" s="23"/>
      <c r="R885" s="24">
        <v>502</v>
      </c>
      <c r="S885" s="111">
        <v>38732</v>
      </c>
      <c r="T885" s="23" t="s">
        <v>711</v>
      </c>
      <c r="V885" s="23"/>
      <c r="X885" s="23"/>
    </row>
    <row r="886" spans="2:24" x14ac:dyDescent="0.25">
      <c r="B886" s="112"/>
      <c r="N886" s="29"/>
      <c r="Q886" s="23"/>
      <c r="R886" s="24">
        <v>504</v>
      </c>
      <c r="S886" s="111">
        <v>38732</v>
      </c>
      <c r="T886" s="23" t="s">
        <v>710</v>
      </c>
      <c r="V886" s="23"/>
      <c r="X886" s="23"/>
    </row>
    <row r="887" spans="2:24" x14ac:dyDescent="0.25">
      <c r="B887" s="112"/>
      <c r="N887" s="29"/>
      <c r="Q887" s="23"/>
      <c r="R887" s="24">
        <v>505</v>
      </c>
      <c r="S887" s="111">
        <v>38732</v>
      </c>
      <c r="T887" s="23" t="s">
        <v>710</v>
      </c>
      <c r="V887" s="23"/>
      <c r="X887" s="23"/>
    </row>
    <row r="888" spans="2:24" x14ac:dyDescent="0.25">
      <c r="B888" s="112"/>
      <c r="N888" s="29"/>
      <c r="Q888" s="23"/>
      <c r="R888" s="24">
        <v>506</v>
      </c>
      <c r="S888" s="111">
        <v>38732</v>
      </c>
      <c r="T888" s="23" t="s">
        <v>710</v>
      </c>
      <c r="V888" s="23"/>
      <c r="X888" s="23"/>
    </row>
    <row r="889" spans="2:24" x14ac:dyDescent="0.25">
      <c r="B889" s="112"/>
      <c r="N889" s="29"/>
      <c r="Q889" s="23"/>
      <c r="R889" s="24">
        <v>507</v>
      </c>
      <c r="S889" s="111">
        <v>38732</v>
      </c>
      <c r="T889" s="23" t="s">
        <v>711</v>
      </c>
      <c r="V889" s="23"/>
      <c r="X889" s="23"/>
    </row>
    <row r="890" spans="2:24" x14ac:dyDescent="0.25">
      <c r="B890" s="112"/>
      <c r="N890" s="29"/>
      <c r="Q890" s="23"/>
      <c r="R890" s="24">
        <v>508</v>
      </c>
      <c r="S890" s="111">
        <v>38732</v>
      </c>
      <c r="T890" s="23" t="s">
        <v>710</v>
      </c>
      <c r="V890" s="23"/>
      <c r="X890" s="23"/>
    </row>
    <row r="891" spans="2:24" x14ac:dyDescent="0.25">
      <c r="B891" s="112"/>
      <c r="N891" s="29"/>
      <c r="Q891" s="23"/>
      <c r="R891" s="24">
        <v>509</v>
      </c>
      <c r="S891" s="111">
        <v>38732</v>
      </c>
      <c r="T891" s="23" t="s">
        <v>710</v>
      </c>
      <c r="V891" s="23"/>
      <c r="X891" s="23"/>
    </row>
    <row r="892" spans="2:24" x14ac:dyDescent="0.25">
      <c r="B892" s="112"/>
      <c r="N892" s="29"/>
      <c r="Q892" s="23"/>
      <c r="R892" s="24">
        <v>513</v>
      </c>
      <c r="S892" s="111">
        <v>38732</v>
      </c>
      <c r="T892" s="23" t="s">
        <v>710</v>
      </c>
      <c r="V892" s="23"/>
      <c r="X892" s="23"/>
    </row>
    <row r="893" spans="2:24" x14ac:dyDescent="0.25">
      <c r="B893" s="112"/>
      <c r="N893" s="29"/>
      <c r="Q893" s="23"/>
      <c r="R893" s="24">
        <v>517</v>
      </c>
      <c r="S893" s="111">
        <v>38732</v>
      </c>
      <c r="T893" s="23" t="s">
        <v>710</v>
      </c>
      <c r="V893" s="23"/>
      <c r="X893" s="23"/>
    </row>
    <row r="894" spans="2:24" x14ac:dyDescent="0.25">
      <c r="B894" s="112"/>
      <c r="N894" s="29"/>
      <c r="Q894" s="23"/>
      <c r="R894" s="24">
        <v>518</v>
      </c>
      <c r="S894" s="111">
        <v>38753</v>
      </c>
      <c r="T894" s="23" t="s">
        <v>710</v>
      </c>
      <c r="V894" s="23"/>
      <c r="X894" s="23"/>
    </row>
    <row r="895" spans="2:24" x14ac:dyDescent="0.25">
      <c r="B895" s="112"/>
      <c r="N895" s="29"/>
      <c r="Q895" s="23"/>
      <c r="R895" s="24">
        <v>519</v>
      </c>
      <c r="S895" s="111">
        <v>38753</v>
      </c>
      <c r="T895" s="23" t="s">
        <v>711</v>
      </c>
      <c r="V895" s="23"/>
      <c r="X895" s="23"/>
    </row>
    <row r="896" spans="2:24" x14ac:dyDescent="0.25">
      <c r="B896" s="112"/>
      <c r="N896" s="29"/>
      <c r="Q896" s="23"/>
      <c r="R896" s="24">
        <v>522</v>
      </c>
      <c r="S896" s="111">
        <v>38753</v>
      </c>
      <c r="T896" s="23" t="s">
        <v>711</v>
      </c>
      <c r="V896" s="23"/>
      <c r="X896" s="23"/>
    </row>
    <row r="897" spans="2:24" x14ac:dyDescent="0.25">
      <c r="B897" s="112"/>
      <c r="N897" s="29"/>
      <c r="Q897" s="23"/>
      <c r="R897" s="24">
        <v>524</v>
      </c>
      <c r="S897" s="111">
        <v>38753</v>
      </c>
      <c r="T897" s="23" t="s">
        <v>710</v>
      </c>
      <c r="V897" s="23"/>
      <c r="X897" s="23"/>
    </row>
    <row r="898" spans="2:24" x14ac:dyDescent="0.25">
      <c r="B898" s="112"/>
      <c r="N898" s="29"/>
      <c r="Q898" s="23"/>
      <c r="R898" s="24">
        <v>525</v>
      </c>
      <c r="S898" s="111">
        <v>38753</v>
      </c>
      <c r="T898" s="23" t="s">
        <v>710</v>
      </c>
      <c r="V898" s="23"/>
      <c r="X898" s="23"/>
    </row>
    <row r="899" spans="2:24" x14ac:dyDescent="0.25">
      <c r="B899" s="112"/>
      <c r="N899" s="29"/>
      <c r="Q899" s="23"/>
      <c r="R899" s="24">
        <v>527</v>
      </c>
      <c r="S899" s="111">
        <v>38753</v>
      </c>
      <c r="T899" s="23" t="s">
        <v>710</v>
      </c>
      <c r="V899" s="23"/>
      <c r="X899" s="23"/>
    </row>
    <row r="900" spans="2:24" x14ac:dyDescent="0.25">
      <c r="B900" s="112"/>
      <c r="N900" s="29"/>
      <c r="Q900" s="23"/>
      <c r="R900" s="24">
        <v>531</v>
      </c>
      <c r="S900" s="111">
        <v>38753</v>
      </c>
      <c r="T900" s="23" t="s">
        <v>710</v>
      </c>
      <c r="V900" s="23"/>
      <c r="X900" s="23"/>
    </row>
    <row r="901" spans="2:24" x14ac:dyDescent="0.25">
      <c r="B901" s="112"/>
      <c r="N901" s="29"/>
      <c r="Q901" s="23"/>
      <c r="R901" s="24">
        <v>532</v>
      </c>
      <c r="S901" s="111">
        <v>38753</v>
      </c>
      <c r="T901" s="23" t="s">
        <v>710</v>
      </c>
      <c r="V901" s="23"/>
      <c r="X901" s="23"/>
    </row>
    <row r="902" spans="2:24" x14ac:dyDescent="0.25">
      <c r="B902" s="112"/>
      <c r="N902" s="29"/>
      <c r="Q902" s="23"/>
      <c r="R902" s="24">
        <v>533</v>
      </c>
      <c r="S902" s="111">
        <v>38753</v>
      </c>
      <c r="T902" s="23" t="s">
        <v>710</v>
      </c>
      <c r="V902" s="23"/>
      <c r="X902" s="23"/>
    </row>
    <row r="903" spans="2:24" x14ac:dyDescent="0.25">
      <c r="B903" s="112"/>
      <c r="N903" s="29"/>
      <c r="Q903" s="23"/>
      <c r="R903" s="24">
        <v>539</v>
      </c>
      <c r="S903" s="111">
        <v>38753</v>
      </c>
      <c r="T903" s="23" t="s">
        <v>710</v>
      </c>
      <c r="V903" s="23"/>
      <c r="X903" s="23"/>
    </row>
    <row r="904" spans="2:24" x14ac:dyDescent="0.25">
      <c r="B904" s="112"/>
      <c r="N904" s="29"/>
      <c r="Q904" s="23"/>
      <c r="R904" s="24">
        <v>540</v>
      </c>
      <c r="S904" s="111">
        <v>38753</v>
      </c>
      <c r="T904" s="23" t="s">
        <v>710</v>
      </c>
      <c r="V904" s="23"/>
      <c r="X904" s="23"/>
    </row>
    <row r="905" spans="2:24" x14ac:dyDescent="0.25">
      <c r="B905" s="112"/>
      <c r="N905" s="29"/>
      <c r="Q905" s="23"/>
      <c r="R905" s="24">
        <v>541</v>
      </c>
      <c r="S905" s="111">
        <v>38753</v>
      </c>
      <c r="T905" s="23" t="s">
        <v>710</v>
      </c>
      <c r="V905" s="23"/>
      <c r="X905" s="23"/>
    </row>
    <row r="906" spans="2:24" x14ac:dyDescent="0.25">
      <c r="B906" s="112"/>
      <c r="N906" s="29"/>
      <c r="Q906" s="23"/>
      <c r="R906" s="24">
        <v>548</v>
      </c>
      <c r="S906" s="111">
        <v>38753</v>
      </c>
      <c r="T906" s="23" t="s">
        <v>710</v>
      </c>
      <c r="V906" s="23"/>
      <c r="X906" s="23"/>
    </row>
    <row r="907" spans="2:24" x14ac:dyDescent="0.25">
      <c r="B907" s="112"/>
      <c r="N907" s="29"/>
      <c r="Q907" s="23"/>
      <c r="R907" s="24">
        <v>552</v>
      </c>
      <c r="S907" s="111">
        <v>38786</v>
      </c>
      <c r="T907" s="23" t="s">
        <v>710</v>
      </c>
      <c r="V907" s="23"/>
      <c r="X907" s="23"/>
    </row>
    <row r="908" spans="2:24" x14ac:dyDescent="0.25">
      <c r="B908" s="112"/>
      <c r="N908" s="29"/>
      <c r="Q908" s="23"/>
      <c r="R908" s="24">
        <v>554</v>
      </c>
      <c r="S908" s="111">
        <v>38786</v>
      </c>
      <c r="T908" s="23" t="s">
        <v>711</v>
      </c>
      <c r="V908" s="23"/>
      <c r="X908" s="23"/>
    </row>
    <row r="909" spans="2:24" x14ac:dyDescent="0.25">
      <c r="B909" s="112"/>
      <c r="N909" s="29"/>
      <c r="Q909" s="23"/>
      <c r="R909" s="24">
        <v>555</v>
      </c>
      <c r="S909" s="111">
        <v>38786</v>
      </c>
      <c r="T909" s="23" t="s">
        <v>711</v>
      </c>
      <c r="V909" s="23"/>
      <c r="X909" s="23"/>
    </row>
    <row r="910" spans="2:24" x14ac:dyDescent="0.25">
      <c r="B910" s="112"/>
      <c r="N910" s="29"/>
      <c r="Q910" s="23"/>
      <c r="R910" s="24">
        <v>561</v>
      </c>
      <c r="S910" s="111">
        <v>38786</v>
      </c>
      <c r="T910" s="23" t="s">
        <v>710</v>
      </c>
      <c r="V910" s="23"/>
      <c r="X910" s="23"/>
    </row>
    <row r="911" spans="2:24" x14ac:dyDescent="0.25">
      <c r="B911" s="112"/>
      <c r="N911" s="29"/>
      <c r="Q911" s="23"/>
      <c r="R911" s="24">
        <v>563</v>
      </c>
      <c r="S911" s="111">
        <v>38786</v>
      </c>
      <c r="T911" s="23" t="s">
        <v>710</v>
      </c>
      <c r="V911" s="23"/>
      <c r="X911" s="23"/>
    </row>
    <row r="912" spans="2:24" x14ac:dyDescent="0.25">
      <c r="B912" s="112"/>
      <c r="N912" s="29"/>
      <c r="Q912" s="23"/>
      <c r="R912" s="24">
        <v>567</v>
      </c>
      <c r="S912" s="111">
        <v>38786</v>
      </c>
      <c r="T912" s="23" t="s">
        <v>710</v>
      </c>
      <c r="V912" s="23"/>
      <c r="X912" s="23"/>
    </row>
    <row r="913" spans="2:24" x14ac:dyDescent="0.25">
      <c r="B913" s="112"/>
      <c r="N913" s="29"/>
      <c r="Q913" s="23"/>
      <c r="R913" s="24">
        <v>569</v>
      </c>
      <c r="S913" s="111">
        <v>38786</v>
      </c>
      <c r="T913" s="23" t="s">
        <v>710</v>
      </c>
      <c r="V913" s="23"/>
      <c r="X913" s="23"/>
    </row>
    <row r="914" spans="2:24" x14ac:dyDescent="0.25">
      <c r="B914" s="112"/>
      <c r="N914" s="29"/>
      <c r="Q914" s="23"/>
      <c r="R914" s="24">
        <v>570</v>
      </c>
      <c r="S914" s="111">
        <v>38786</v>
      </c>
      <c r="T914" s="23" t="s">
        <v>710</v>
      </c>
      <c r="V914" s="23"/>
      <c r="X914" s="23"/>
    </row>
    <row r="915" spans="2:24" x14ac:dyDescent="0.25">
      <c r="B915" s="112"/>
      <c r="N915" s="29"/>
      <c r="Q915" s="23"/>
      <c r="R915" s="24">
        <v>571</v>
      </c>
      <c r="S915" s="111">
        <v>38855</v>
      </c>
      <c r="T915" s="23" t="s">
        <v>710</v>
      </c>
      <c r="V915" s="23"/>
      <c r="X915" s="23"/>
    </row>
    <row r="916" spans="2:24" x14ac:dyDescent="0.25">
      <c r="B916" s="112"/>
      <c r="N916" s="29"/>
      <c r="Q916" s="23"/>
      <c r="R916" s="24">
        <v>572</v>
      </c>
      <c r="S916" s="111">
        <v>38855</v>
      </c>
      <c r="T916" s="23" t="s">
        <v>710</v>
      </c>
      <c r="V916" s="23"/>
      <c r="X916" s="23"/>
    </row>
    <row r="917" spans="2:24" x14ac:dyDescent="0.25">
      <c r="B917" s="112"/>
      <c r="N917" s="29"/>
      <c r="Q917" s="23"/>
      <c r="R917" s="24">
        <v>576</v>
      </c>
      <c r="S917" s="111">
        <v>38855</v>
      </c>
      <c r="T917" s="23" t="s">
        <v>710</v>
      </c>
      <c r="V917" s="23"/>
      <c r="X917" s="23"/>
    </row>
    <row r="918" spans="2:24" x14ac:dyDescent="0.25">
      <c r="B918" s="112"/>
      <c r="N918" s="29"/>
      <c r="Q918" s="23"/>
      <c r="R918" s="24">
        <v>584</v>
      </c>
      <c r="S918" s="111">
        <v>38855</v>
      </c>
      <c r="T918" s="23" t="s">
        <v>710</v>
      </c>
      <c r="V918" s="23"/>
      <c r="X918" s="23"/>
    </row>
    <row r="919" spans="2:24" x14ac:dyDescent="0.25">
      <c r="B919" s="112"/>
      <c r="N919" s="29"/>
      <c r="Q919" s="23"/>
      <c r="R919" s="24">
        <v>587</v>
      </c>
      <c r="S919" s="111">
        <v>38855</v>
      </c>
      <c r="T919" s="23" t="s">
        <v>710</v>
      </c>
      <c r="V919" s="23"/>
      <c r="X919" s="23"/>
    </row>
    <row r="920" spans="2:24" x14ac:dyDescent="0.25">
      <c r="B920" s="112"/>
      <c r="N920" s="29"/>
      <c r="Q920" s="23"/>
      <c r="R920" s="24">
        <v>596</v>
      </c>
      <c r="S920" s="111">
        <v>38855</v>
      </c>
      <c r="T920" s="23" t="s">
        <v>710</v>
      </c>
      <c r="V920" s="23"/>
      <c r="X920" s="23"/>
    </row>
    <row r="921" spans="2:24" x14ac:dyDescent="0.25">
      <c r="B921" s="112"/>
      <c r="N921" s="29"/>
      <c r="Q921" s="23"/>
      <c r="R921" s="24">
        <v>598</v>
      </c>
      <c r="S921" s="111">
        <v>38855</v>
      </c>
      <c r="T921" s="23" t="s">
        <v>710</v>
      </c>
      <c r="V921" s="23"/>
      <c r="X921" s="23"/>
    </row>
    <row r="922" spans="2:24" x14ac:dyDescent="0.25">
      <c r="B922" s="112"/>
      <c r="N922" s="29"/>
      <c r="Q922" s="23"/>
      <c r="R922" s="24">
        <v>601</v>
      </c>
      <c r="S922" s="111">
        <v>38855</v>
      </c>
      <c r="T922" s="23" t="s">
        <v>710</v>
      </c>
      <c r="V922" s="23"/>
      <c r="X922" s="23"/>
    </row>
    <row r="923" spans="2:24" x14ac:dyDescent="0.25">
      <c r="B923" s="112"/>
      <c r="N923" s="29"/>
      <c r="Q923" s="23"/>
      <c r="R923" s="24">
        <v>602</v>
      </c>
      <c r="S923" s="111">
        <v>38855</v>
      </c>
      <c r="T923" s="23" t="s">
        <v>710</v>
      </c>
      <c r="V923" s="23"/>
      <c r="X923" s="23"/>
    </row>
    <row r="924" spans="2:24" x14ac:dyDescent="0.25">
      <c r="B924" s="112"/>
      <c r="N924" s="29"/>
      <c r="Q924" s="23"/>
      <c r="R924" s="24">
        <v>603</v>
      </c>
      <c r="S924" s="111">
        <v>38855</v>
      </c>
      <c r="T924" s="23" t="s">
        <v>710</v>
      </c>
      <c r="V924" s="23"/>
      <c r="X924" s="23"/>
    </row>
    <row r="925" spans="2:24" x14ac:dyDescent="0.25">
      <c r="B925" s="112"/>
      <c r="N925" s="29"/>
      <c r="Q925" s="23"/>
      <c r="R925" s="24">
        <v>606</v>
      </c>
      <c r="S925" s="111">
        <v>38855</v>
      </c>
      <c r="T925" s="23" t="s">
        <v>711</v>
      </c>
      <c r="V925" s="23"/>
      <c r="X925" s="23"/>
    </row>
    <row r="926" spans="2:24" x14ac:dyDescent="0.25">
      <c r="B926" s="112"/>
      <c r="N926" s="29"/>
      <c r="Q926" s="23"/>
      <c r="R926" s="24">
        <v>609</v>
      </c>
      <c r="S926" s="111">
        <v>38959</v>
      </c>
      <c r="T926" s="23" t="s">
        <v>710</v>
      </c>
      <c r="V926" s="23"/>
      <c r="X926" s="23"/>
    </row>
    <row r="927" spans="2:24" x14ac:dyDescent="0.25">
      <c r="B927" s="112"/>
      <c r="N927" s="29"/>
      <c r="Q927" s="23"/>
      <c r="R927" s="24">
        <v>613</v>
      </c>
      <c r="S927" s="111">
        <v>38959</v>
      </c>
      <c r="T927" s="23" t="s">
        <v>710</v>
      </c>
      <c r="V927" s="23"/>
      <c r="X927" s="23"/>
    </row>
    <row r="928" spans="2:24" x14ac:dyDescent="0.25">
      <c r="B928" s="112"/>
      <c r="N928" s="29"/>
      <c r="Q928" s="23"/>
      <c r="R928" s="24">
        <v>616</v>
      </c>
      <c r="S928" s="111">
        <v>38959</v>
      </c>
      <c r="T928" s="23" t="s">
        <v>710</v>
      </c>
      <c r="V928" s="23"/>
      <c r="X928" s="23"/>
    </row>
    <row r="929" spans="2:24" x14ac:dyDescent="0.25">
      <c r="B929" s="112"/>
      <c r="N929" s="29"/>
      <c r="Q929" s="23"/>
      <c r="R929" s="24">
        <v>617</v>
      </c>
      <c r="S929" s="111">
        <v>38959</v>
      </c>
      <c r="T929" s="23" t="s">
        <v>710</v>
      </c>
      <c r="V929" s="23"/>
      <c r="X929" s="23"/>
    </row>
    <row r="930" spans="2:24" x14ac:dyDescent="0.25">
      <c r="B930" s="112"/>
      <c r="N930" s="29"/>
      <c r="Q930" s="23"/>
      <c r="R930" s="24">
        <v>618</v>
      </c>
      <c r="S930" s="111">
        <v>38959</v>
      </c>
      <c r="T930" s="23" t="s">
        <v>710</v>
      </c>
      <c r="V930" s="23"/>
      <c r="X930" s="23"/>
    </row>
    <row r="931" spans="2:24" x14ac:dyDescent="0.25">
      <c r="B931" s="112"/>
      <c r="N931" s="29"/>
      <c r="Q931" s="23"/>
      <c r="R931" s="24">
        <v>620</v>
      </c>
      <c r="S931" s="111">
        <v>38959</v>
      </c>
      <c r="T931" s="23" t="s">
        <v>710</v>
      </c>
      <c r="V931" s="23"/>
      <c r="X931" s="23"/>
    </row>
    <row r="932" spans="2:24" x14ac:dyDescent="0.25">
      <c r="B932" s="112"/>
      <c r="N932" s="29"/>
      <c r="Q932" s="23"/>
      <c r="R932" s="24">
        <v>623</v>
      </c>
      <c r="S932" s="111">
        <v>38959</v>
      </c>
      <c r="T932" s="23" t="s">
        <v>710</v>
      </c>
      <c r="V932" s="23"/>
      <c r="X932" s="23"/>
    </row>
    <row r="933" spans="2:24" x14ac:dyDescent="0.25">
      <c r="B933" s="112"/>
      <c r="N933" s="29"/>
      <c r="Q933" s="23"/>
      <c r="R933" s="24">
        <v>626</v>
      </c>
      <c r="S933" s="111">
        <v>38959</v>
      </c>
      <c r="T933" s="23" t="s">
        <v>710</v>
      </c>
      <c r="V933" s="23"/>
      <c r="X933" s="23"/>
    </row>
    <row r="934" spans="2:24" x14ac:dyDescent="0.25">
      <c r="B934" s="112"/>
      <c r="N934" s="29"/>
      <c r="Q934" s="23"/>
      <c r="R934" s="24">
        <v>630</v>
      </c>
      <c r="S934" s="111">
        <v>38959</v>
      </c>
      <c r="T934" s="23" t="s">
        <v>711</v>
      </c>
      <c r="V934" s="23"/>
      <c r="X934" s="23"/>
    </row>
    <row r="935" spans="2:24" x14ac:dyDescent="0.25">
      <c r="B935" s="112"/>
      <c r="N935" s="29"/>
      <c r="Q935" s="23"/>
      <c r="R935" s="24">
        <v>634</v>
      </c>
      <c r="S935" s="111">
        <v>38977</v>
      </c>
      <c r="T935" s="23" t="s">
        <v>710</v>
      </c>
      <c r="V935" s="23"/>
      <c r="X935" s="23"/>
    </row>
    <row r="936" spans="2:24" x14ac:dyDescent="0.25">
      <c r="B936" s="112"/>
      <c r="N936" s="29"/>
      <c r="Q936" s="23"/>
      <c r="R936" s="24">
        <v>636</v>
      </c>
      <c r="S936" s="111">
        <v>38977</v>
      </c>
      <c r="T936" s="23" t="s">
        <v>710</v>
      </c>
      <c r="V936" s="23"/>
      <c r="X936" s="23"/>
    </row>
    <row r="937" spans="2:24" x14ac:dyDescent="0.25">
      <c r="B937" s="112"/>
      <c r="N937" s="29"/>
      <c r="Q937" s="23"/>
      <c r="R937" s="24">
        <v>637</v>
      </c>
      <c r="S937" s="111">
        <v>38977</v>
      </c>
      <c r="T937" s="23" t="s">
        <v>710</v>
      </c>
      <c r="V937" s="23"/>
      <c r="X937" s="23"/>
    </row>
    <row r="938" spans="2:24" x14ac:dyDescent="0.25">
      <c r="B938" s="112"/>
      <c r="N938" s="29"/>
      <c r="Q938" s="23"/>
      <c r="R938" s="24">
        <v>639</v>
      </c>
      <c r="S938" s="111">
        <v>39036</v>
      </c>
      <c r="T938" s="23" t="s">
        <v>710</v>
      </c>
      <c r="V938" s="23"/>
      <c r="X938" s="23"/>
    </row>
    <row r="939" spans="2:24" x14ac:dyDescent="0.25">
      <c r="B939" s="112"/>
      <c r="N939" s="29"/>
      <c r="Q939" s="23"/>
      <c r="R939" s="24">
        <v>643</v>
      </c>
      <c r="S939" s="111">
        <v>39036</v>
      </c>
      <c r="T939" s="23" t="s">
        <v>710</v>
      </c>
      <c r="V939" s="23"/>
      <c r="X939" s="23"/>
    </row>
    <row r="940" spans="2:24" x14ac:dyDescent="0.25">
      <c r="B940" s="112"/>
      <c r="N940" s="29"/>
      <c r="Q940" s="23"/>
      <c r="R940" s="24">
        <v>658</v>
      </c>
      <c r="S940" s="111">
        <v>39131</v>
      </c>
      <c r="T940" s="23" t="s">
        <v>710</v>
      </c>
      <c r="V940" s="23"/>
      <c r="X940" s="23"/>
    </row>
    <row r="941" spans="2:24" x14ac:dyDescent="0.25">
      <c r="B941" s="112"/>
      <c r="N941" s="29"/>
      <c r="Q941" s="23"/>
      <c r="R941" s="24">
        <v>659</v>
      </c>
      <c r="S941" s="111">
        <v>39131</v>
      </c>
      <c r="T941" s="23" t="s">
        <v>710</v>
      </c>
      <c r="V941" s="23"/>
      <c r="X941" s="23"/>
    </row>
    <row r="942" spans="2:24" x14ac:dyDescent="0.25">
      <c r="B942" s="112"/>
      <c r="N942" s="29"/>
      <c r="Q942" s="23"/>
      <c r="R942" s="24">
        <v>664</v>
      </c>
      <c r="S942" s="111">
        <v>39131</v>
      </c>
      <c r="T942" s="23" t="s">
        <v>710</v>
      </c>
      <c r="V942" s="23"/>
      <c r="X942" s="23"/>
    </row>
    <row r="943" spans="2:24" x14ac:dyDescent="0.25">
      <c r="B943" s="112"/>
      <c r="N943" s="29"/>
      <c r="Q943" s="23"/>
      <c r="R943" s="24">
        <v>668</v>
      </c>
      <c r="S943" s="111">
        <v>39229</v>
      </c>
      <c r="T943" s="23" t="s">
        <v>710</v>
      </c>
      <c r="V943" s="23"/>
      <c r="X943" s="23"/>
    </row>
    <row r="944" spans="2:24" x14ac:dyDescent="0.25">
      <c r="B944" s="112"/>
      <c r="N944" s="29"/>
      <c r="Q944" s="23"/>
      <c r="R944" s="24">
        <v>674</v>
      </c>
      <c r="S944" s="111">
        <v>39229</v>
      </c>
      <c r="T944" s="23" t="s">
        <v>710</v>
      </c>
      <c r="V944" s="23"/>
      <c r="X944" s="23"/>
    </row>
    <row r="945" spans="2:24" x14ac:dyDescent="0.25">
      <c r="B945" s="112"/>
      <c r="N945" s="29"/>
      <c r="Q945" s="23"/>
      <c r="R945" s="24">
        <v>675</v>
      </c>
      <c r="S945" s="111">
        <v>39229</v>
      </c>
      <c r="T945" s="23" t="s">
        <v>710</v>
      </c>
      <c r="V945" s="23"/>
      <c r="X945" s="23"/>
    </row>
    <row r="946" spans="2:24" x14ac:dyDescent="0.25">
      <c r="B946" s="112"/>
      <c r="N946" s="29"/>
      <c r="Q946" s="23"/>
      <c r="R946" s="24">
        <v>679</v>
      </c>
      <c r="S946" s="111">
        <v>39229</v>
      </c>
      <c r="T946" s="23" t="s">
        <v>710</v>
      </c>
      <c r="V946" s="23"/>
      <c r="X946" s="23"/>
    </row>
    <row r="947" spans="2:24" x14ac:dyDescent="0.25">
      <c r="B947" s="112"/>
      <c r="N947" s="29"/>
      <c r="Q947" s="23"/>
      <c r="R947" s="24">
        <v>682</v>
      </c>
      <c r="S947" s="111">
        <v>39254</v>
      </c>
      <c r="T947" s="23" t="s">
        <v>710</v>
      </c>
      <c r="V947" s="23"/>
      <c r="X947" s="23"/>
    </row>
    <row r="948" spans="2:24" x14ac:dyDescent="0.25">
      <c r="B948" s="112"/>
      <c r="N948" s="29"/>
      <c r="Q948" s="23"/>
      <c r="R948" s="24">
        <v>683</v>
      </c>
      <c r="S948" s="111">
        <v>39254</v>
      </c>
      <c r="T948" s="23" t="s">
        <v>710</v>
      </c>
      <c r="V948" s="23"/>
      <c r="X948" s="23"/>
    </row>
    <row r="949" spans="2:24" x14ac:dyDescent="0.25">
      <c r="B949" s="112"/>
      <c r="N949" s="29"/>
      <c r="Q949" s="23"/>
      <c r="R949" s="24">
        <v>686</v>
      </c>
      <c r="S949" s="111">
        <v>39254</v>
      </c>
      <c r="T949" s="23" t="s">
        <v>710</v>
      </c>
      <c r="V949" s="23"/>
      <c r="X949" s="23"/>
    </row>
    <row r="950" spans="2:24" x14ac:dyDescent="0.25">
      <c r="B950" s="112"/>
      <c r="N950" s="29"/>
      <c r="Q950" s="23"/>
      <c r="R950" s="24">
        <v>687</v>
      </c>
      <c r="S950" s="111">
        <v>39306</v>
      </c>
      <c r="T950" s="23" t="s">
        <v>710</v>
      </c>
      <c r="V950" s="23"/>
      <c r="X950" s="23"/>
    </row>
    <row r="951" spans="2:24" x14ac:dyDescent="0.25">
      <c r="B951" s="112"/>
      <c r="N951" s="29"/>
      <c r="Q951" s="23"/>
      <c r="R951" s="24">
        <v>689</v>
      </c>
      <c r="S951" s="111">
        <v>39306</v>
      </c>
      <c r="T951" s="23" t="s">
        <v>710</v>
      </c>
      <c r="V951" s="23"/>
      <c r="X951" s="23"/>
    </row>
    <row r="952" spans="2:24" x14ac:dyDescent="0.25">
      <c r="B952" s="112"/>
      <c r="N952" s="29"/>
      <c r="Q952" s="23"/>
      <c r="R952" s="24">
        <v>690</v>
      </c>
      <c r="S952" s="111">
        <v>39364</v>
      </c>
      <c r="T952" s="23" t="s">
        <v>711</v>
      </c>
      <c r="V952" s="23"/>
      <c r="X952" s="23"/>
    </row>
    <row r="953" spans="2:24" x14ac:dyDescent="0.25">
      <c r="B953" s="112"/>
      <c r="N953" s="29"/>
      <c r="Q953" s="23"/>
      <c r="R953" s="24">
        <v>691</v>
      </c>
      <c r="S953" s="111">
        <v>39364</v>
      </c>
      <c r="T953" s="23" t="s">
        <v>710</v>
      </c>
      <c r="V953" s="23"/>
      <c r="X953" s="23"/>
    </row>
    <row r="954" spans="2:24" x14ac:dyDescent="0.25">
      <c r="B954" s="112"/>
      <c r="N954" s="29"/>
      <c r="Q954" s="23"/>
      <c r="R954" s="24">
        <v>696</v>
      </c>
      <c r="S954" s="111">
        <v>39404</v>
      </c>
      <c r="T954" s="23" t="s">
        <v>710</v>
      </c>
      <c r="V954" s="23"/>
      <c r="X954" s="23"/>
    </row>
    <row r="955" spans="2:24" x14ac:dyDescent="0.25">
      <c r="B955" s="112"/>
      <c r="N955" s="29"/>
      <c r="Q955" s="23"/>
      <c r="R955" s="24">
        <v>698</v>
      </c>
      <c r="S955" s="111">
        <v>39499</v>
      </c>
      <c r="T955" s="23" t="s">
        <v>710</v>
      </c>
      <c r="V955" s="23"/>
      <c r="X955" s="23"/>
    </row>
    <row r="956" spans="2:24" x14ac:dyDescent="0.25">
      <c r="B956" s="112"/>
      <c r="N956" s="29"/>
      <c r="Q956" s="23"/>
      <c r="R956" s="24">
        <v>702</v>
      </c>
      <c r="S956" s="111">
        <v>39499</v>
      </c>
      <c r="T956" s="23" t="s">
        <v>710</v>
      </c>
      <c r="V956" s="23"/>
      <c r="X956" s="23"/>
    </row>
    <row r="957" spans="2:24" x14ac:dyDescent="0.25">
      <c r="B957" s="112"/>
      <c r="N957" s="29"/>
      <c r="Q957" s="23"/>
      <c r="R957" s="24">
        <v>706</v>
      </c>
      <c r="S957" s="111">
        <v>39587</v>
      </c>
      <c r="T957" s="23" t="s">
        <v>710</v>
      </c>
      <c r="V957" s="23"/>
      <c r="X957" s="23"/>
    </row>
    <row r="958" spans="2:24" x14ac:dyDescent="0.25">
      <c r="B958" s="112"/>
      <c r="N958" s="29"/>
      <c r="Q958" s="23"/>
      <c r="R958" s="24">
        <v>716</v>
      </c>
      <c r="S958" s="111">
        <v>39604</v>
      </c>
      <c r="T958" s="23" t="s">
        <v>710</v>
      </c>
      <c r="V958" s="23"/>
      <c r="X958" s="23"/>
    </row>
    <row r="959" spans="2:24" x14ac:dyDescent="0.25">
      <c r="B959" s="112"/>
      <c r="N959" s="29"/>
      <c r="Q959" s="23"/>
      <c r="R959" s="24">
        <v>720</v>
      </c>
      <c r="S959" s="111">
        <v>39670</v>
      </c>
      <c r="T959" s="23" t="s">
        <v>710</v>
      </c>
      <c r="V959" s="23"/>
      <c r="X959" s="23"/>
    </row>
    <row r="960" spans="2:24" x14ac:dyDescent="0.25">
      <c r="B960" s="112"/>
      <c r="N960" s="29"/>
      <c r="Q960" s="23"/>
      <c r="R960" s="24">
        <v>729</v>
      </c>
      <c r="S960" s="111">
        <v>39775</v>
      </c>
      <c r="T960" s="23" t="s">
        <v>710</v>
      </c>
      <c r="V960" s="23"/>
      <c r="X960" s="23"/>
    </row>
    <row r="961" spans="2:24" x14ac:dyDescent="0.25">
      <c r="B961" s="112"/>
      <c r="N961" s="29"/>
      <c r="Q961" s="23"/>
      <c r="R961" s="24">
        <v>730</v>
      </c>
      <c r="S961" s="111">
        <v>39775</v>
      </c>
      <c r="T961" s="23" t="s">
        <v>710</v>
      </c>
      <c r="V961" s="23"/>
      <c r="X961" s="23"/>
    </row>
    <row r="962" spans="2:24" x14ac:dyDescent="0.25">
      <c r="B962" s="112"/>
      <c r="N962" s="29"/>
      <c r="Q962" s="23"/>
      <c r="R962" s="24">
        <v>733</v>
      </c>
      <c r="S962" s="111">
        <v>39775</v>
      </c>
      <c r="T962" s="23" t="s">
        <v>710</v>
      </c>
      <c r="V962" s="23"/>
      <c r="X962" s="23"/>
    </row>
    <row r="963" spans="2:24" x14ac:dyDescent="0.25">
      <c r="B963" s="112"/>
      <c r="N963" s="29"/>
      <c r="Q963" s="23"/>
      <c r="R963" s="24">
        <v>734</v>
      </c>
      <c r="S963" s="111">
        <v>39863</v>
      </c>
      <c r="T963" s="23" t="s">
        <v>711</v>
      </c>
      <c r="V963" s="23"/>
      <c r="X963" s="23"/>
    </row>
    <row r="964" spans="2:24" x14ac:dyDescent="0.25">
      <c r="B964" s="112"/>
      <c r="N964" s="29"/>
      <c r="Q964" s="23"/>
      <c r="R964" s="24">
        <v>736</v>
      </c>
      <c r="S964" s="111">
        <v>39863</v>
      </c>
      <c r="T964" s="23" t="s">
        <v>710</v>
      </c>
      <c r="V964" s="23"/>
      <c r="X964" s="23"/>
    </row>
    <row r="965" spans="2:24" x14ac:dyDescent="0.25">
      <c r="B965" s="112"/>
      <c r="N965" s="29"/>
      <c r="Q965" s="23"/>
      <c r="R965" s="24">
        <v>737</v>
      </c>
      <c r="S965" s="111">
        <v>39863</v>
      </c>
      <c r="T965" s="23" t="s">
        <v>710</v>
      </c>
      <c r="V965" s="23"/>
      <c r="X965" s="23"/>
    </row>
    <row r="966" spans="2:24" x14ac:dyDescent="0.25">
      <c r="B966" s="112"/>
      <c r="N966" s="29"/>
      <c r="Q966" s="23"/>
      <c r="R966" s="24">
        <v>740</v>
      </c>
      <c r="S966" s="111">
        <v>39863</v>
      </c>
      <c r="T966" s="23" t="s">
        <v>711</v>
      </c>
      <c r="V966" s="23"/>
      <c r="X966" s="23"/>
    </row>
    <row r="967" spans="2:24" x14ac:dyDescent="0.25">
      <c r="B967" s="112"/>
      <c r="N967" s="29"/>
      <c r="Q967" s="23"/>
      <c r="R967" s="24">
        <v>742</v>
      </c>
      <c r="S967" s="111">
        <v>39957</v>
      </c>
      <c r="T967" s="23" t="s">
        <v>710</v>
      </c>
      <c r="V967" s="23"/>
      <c r="X967" s="23"/>
    </row>
    <row r="968" spans="2:24" x14ac:dyDescent="0.25">
      <c r="B968" s="112"/>
      <c r="N968" s="29"/>
      <c r="Q968" s="23"/>
      <c r="R968" s="24">
        <v>746</v>
      </c>
      <c r="S968" s="111">
        <v>39994</v>
      </c>
      <c r="T968" s="23" t="s">
        <v>710</v>
      </c>
      <c r="V968" s="23"/>
      <c r="X968" s="23"/>
    </row>
    <row r="969" spans="2:24" x14ac:dyDescent="0.25">
      <c r="B969" s="112"/>
      <c r="N969" s="29"/>
      <c r="Q969" s="23"/>
      <c r="R969" s="24">
        <v>747</v>
      </c>
      <c r="S969" s="111">
        <v>39994</v>
      </c>
      <c r="T969" s="23" t="s">
        <v>710</v>
      </c>
      <c r="V969" s="23"/>
      <c r="X969" s="23"/>
    </row>
    <row r="970" spans="2:24" x14ac:dyDescent="0.25">
      <c r="B970" s="112"/>
      <c r="N970" s="29"/>
      <c r="Q970" s="23"/>
      <c r="R970" s="24">
        <v>760</v>
      </c>
      <c r="S970" s="111">
        <v>40132</v>
      </c>
      <c r="T970" s="23" t="s">
        <v>710</v>
      </c>
      <c r="V970" s="23"/>
      <c r="X970" s="23"/>
    </row>
    <row r="971" spans="2:24" x14ac:dyDescent="0.25">
      <c r="B971" s="112"/>
      <c r="N971" s="29"/>
      <c r="Q971" s="23"/>
      <c r="R971" s="24">
        <v>761</v>
      </c>
      <c r="S971" s="111">
        <v>40132</v>
      </c>
      <c r="T971" s="23" t="s">
        <v>710</v>
      </c>
      <c r="V971" s="23"/>
      <c r="X971" s="23"/>
    </row>
    <row r="972" spans="2:24" x14ac:dyDescent="0.25">
      <c r="B972" s="112"/>
      <c r="N972" s="29"/>
      <c r="Q972" s="23"/>
      <c r="R972" s="24">
        <v>768</v>
      </c>
      <c r="S972" s="111">
        <v>40230</v>
      </c>
      <c r="T972" s="23" t="s">
        <v>710</v>
      </c>
      <c r="V972" s="23"/>
      <c r="X972" s="23"/>
    </row>
    <row r="973" spans="2:24" x14ac:dyDescent="0.25">
      <c r="B973" s="112"/>
      <c r="N973" s="29"/>
      <c r="Q973" s="23"/>
      <c r="R973" s="24">
        <v>772</v>
      </c>
      <c r="S973" s="111">
        <v>40335</v>
      </c>
      <c r="T973" s="23" t="s">
        <v>710</v>
      </c>
      <c r="V973" s="23"/>
      <c r="X973" s="23"/>
    </row>
    <row r="974" spans="2:24" x14ac:dyDescent="0.25">
      <c r="B974" s="112"/>
      <c r="N974" s="29"/>
      <c r="Q974" s="23"/>
      <c r="R974" s="24">
        <v>774</v>
      </c>
      <c r="S974" s="111">
        <v>40335</v>
      </c>
      <c r="T974" s="23" t="s">
        <v>710</v>
      </c>
      <c r="V974" s="23"/>
      <c r="X974" s="23"/>
    </row>
    <row r="975" spans="2:24" x14ac:dyDescent="0.25">
      <c r="B975" s="112"/>
      <c r="N975" s="29"/>
      <c r="Q975" s="23"/>
      <c r="R975" s="24">
        <v>789</v>
      </c>
      <c r="S975" s="111">
        <v>40503</v>
      </c>
      <c r="T975" s="23" t="s">
        <v>710</v>
      </c>
      <c r="V975" s="23"/>
      <c r="X975" s="23"/>
    </row>
    <row r="976" spans="2:24" x14ac:dyDescent="0.25">
      <c r="B976" s="112"/>
      <c r="N976" s="41"/>
      <c r="Q976" s="23"/>
      <c r="R976" s="24">
        <v>805</v>
      </c>
      <c r="S976" s="111">
        <v>40581</v>
      </c>
      <c r="T976" s="23" t="s">
        <v>710</v>
      </c>
      <c r="V976" s="23"/>
      <c r="X976" s="23"/>
    </row>
    <row r="977" spans="2:24" x14ac:dyDescent="0.25">
      <c r="B977" s="112"/>
      <c r="N977" s="41"/>
      <c r="Q977" s="23"/>
      <c r="R977" s="24">
        <v>806</v>
      </c>
      <c r="S977" s="111">
        <v>40617</v>
      </c>
      <c r="T977" s="23" t="s">
        <v>710</v>
      </c>
      <c r="V977" s="23"/>
      <c r="X977" s="23"/>
    </row>
    <row r="978" spans="2:24" x14ac:dyDescent="0.25">
      <c r="B978" s="112"/>
      <c r="N978" s="41"/>
      <c r="Q978" s="23"/>
      <c r="R978" s="24">
        <v>809</v>
      </c>
      <c r="S978" s="111">
        <v>40685</v>
      </c>
      <c r="T978" s="23" t="s">
        <v>710</v>
      </c>
      <c r="V978" s="23"/>
      <c r="X978" s="23"/>
    </row>
    <row r="979" spans="2:24" x14ac:dyDescent="0.25">
      <c r="B979" s="112"/>
      <c r="N979" s="41"/>
      <c r="Q979" s="23"/>
      <c r="R979" s="24">
        <v>821</v>
      </c>
      <c r="S979" s="111">
        <v>40892</v>
      </c>
      <c r="T979" s="23" t="s">
        <v>710</v>
      </c>
      <c r="V979" s="23"/>
      <c r="X979" s="23"/>
    </row>
    <row r="980" spans="2:24" x14ac:dyDescent="0.25">
      <c r="B980" s="112"/>
      <c r="N980" s="41"/>
      <c r="Q980" s="23"/>
      <c r="R980" s="24">
        <v>827</v>
      </c>
      <c r="S980" s="111">
        <v>41000</v>
      </c>
      <c r="T980" s="23" t="s">
        <v>710</v>
      </c>
      <c r="V980" s="23"/>
      <c r="X980" s="23"/>
    </row>
    <row r="981" spans="2:24" x14ac:dyDescent="0.25">
      <c r="B981" s="112"/>
      <c r="N981" s="41"/>
      <c r="Q981" s="23"/>
      <c r="V981" s="23"/>
      <c r="X981" s="23"/>
    </row>
    <row r="982" spans="2:24" x14ac:dyDescent="0.25">
      <c r="B982" s="112"/>
      <c r="N982" s="41"/>
      <c r="Q982" s="23"/>
      <c r="V982" s="23"/>
      <c r="X982" s="23"/>
    </row>
    <row r="983" spans="2:24" x14ac:dyDescent="0.25">
      <c r="B983" s="112"/>
      <c r="N983" s="41"/>
      <c r="Q983" s="23"/>
      <c r="V983" s="23"/>
      <c r="X983" s="23"/>
    </row>
    <row r="984" spans="2:24" x14ac:dyDescent="0.25">
      <c r="B984" s="112"/>
      <c r="N984" s="41"/>
      <c r="Q984" s="23"/>
      <c r="V984" s="23"/>
      <c r="X984" s="23"/>
    </row>
    <row r="985" spans="2:24" x14ac:dyDescent="0.25">
      <c r="B985" s="112"/>
      <c r="N985" s="41"/>
      <c r="Q985" s="23"/>
      <c r="V985" s="23"/>
      <c r="X985" s="23"/>
    </row>
    <row r="986" spans="2:24" x14ac:dyDescent="0.25">
      <c r="B986" s="112"/>
      <c r="N986" s="41"/>
      <c r="Q986" s="23"/>
      <c r="V986" s="23"/>
      <c r="X986" s="23"/>
    </row>
    <row r="987" spans="2:24" x14ac:dyDescent="0.25">
      <c r="B987" s="112"/>
      <c r="N987" s="41"/>
      <c r="Q987" s="23"/>
      <c r="V987" s="23"/>
      <c r="X987" s="23"/>
    </row>
    <row r="988" spans="2:24" x14ac:dyDescent="0.25">
      <c r="B988" s="112"/>
      <c r="N988" s="41"/>
      <c r="Q988" s="23"/>
      <c r="V988" s="23"/>
      <c r="X988" s="23"/>
    </row>
    <row r="989" spans="2:24" x14ac:dyDescent="0.25">
      <c r="B989" s="112"/>
      <c r="N989" s="41"/>
      <c r="Q989" s="23"/>
      <c r="V989" s="23"/>
      <c r="X989" s="23"/>
    </row>
    <row r="990" spans="2:24" x14ac:dyDescent="0.25">
      <c r="B990" s="112"/>
      <c r="N990" s="41"/>
      <c r="Q990" s="23"/>
      <c r="V990" s="23"/>
      <c r="X990" s="23"/>
    </row>
    <row r="991" spans="2:24" x14ac:dyDescent="0.25">
      <c r="B991" s="112"/>
      <c r="N991" s="41"/>
      <c r="Q991" s="23"/>
      <c r="V991" s="23"/>
      <c r="X991" s="23"/>
    </row>
    <row r="992" spans="2:24" x14ac:dyDescent="0.25">
      <c r="B992" s="112"/>
      <c r="N992" s="41"/>
      <c r="Q992" s="23"/>
      <c r="V992" s="23"/>
      <c r="X992" s="23"/>
    </row>
    <row r="993" spans="2:24" x14ac:dyDescent="0.25">
      <c r="B993" s="112"/>
      <c r="N993" s="41"/>
      <c r="Q993" s="23"/>
      <c r="V993" s="23"/>
      <c r="X993" s="23"/>
    </row>
    <row r="994" spans="2:24" x14ac:dyDescent="0.25">
      <c r="B994" s="112"/>
      <c r="N994" s="41"/>
      <c r="Q994" s="23"/>
      <c r="R994" s="23"/>
      <c r="V994" s="23"/>
      <c r="X994" s="23"/>
    </row>
    <row r="995" spans="2:24" x14ac:dyDescent="0.25">
      <c r="B995" s="112"/>
      <c r="N995" s="41"/>
      <c r="Q995" s="23"/>
      <c r="R995" s="23"/>
      <c r="V995" s="23"/>
      <c r="X995" s="23"/>
    </row>
    <row r="996" spans="2:24" x14ac:dyDescent="0.25">
      <c r="B996" s="112"/>
      <c r="N996" s="41"/>
      <c r="Q996" s="23"/>
      <c r="R996" s="23"/>
      <c r="V996" s="23"/>
      <c r="X996" s="23"/>
    </row>
    <row r="997" spans="2:24" x14ac:dyDescent="0.25">
      <c r="B997" s="112"/>
      <c r="N997" s="41"/>
      <c r="Q997" s="23"/>
      <c r="R997" s="23"/>
      <c r="V997" s="23"/>
      <c r="X997" s="23"/>
    </row>
    <row r="998" spans="2:24" x14ac:dyDescent="0.25">
      <c r="B998" s="112"/>
      <c r="N998" s="41"/>
      <c r="Q998" s="23"/>
      <c r="R998" s="23"/>
      <c r="V998" s="23"/>
      <c r="X998" s="23"/>
    </row>
    <row r="999" spans="2:24" x14ac:dyDescent="0.25">
      <c r="B999" s="112"/>
      <c r="N999" s="41"/>
      <c r="Q999" s="23"/>
      <c r="R999" s="23"/>
      <c r="V999" s="23"/>
      <c r="X999" s="23"/>
    </row>
    <row r="1000" spans="2:24" x14ac:dyDescent="0.25">
      <c r="B1000" s="112"/>
      <c r="N1000" s="41"/>
      <c r="Q1000" s="23"/>
      <c r="R1000" s="23"/>
      <c r="V1000" s="23"/>
      <c r="X1000" s="23"/>
    </row>
    <row r="1001" spans="2:24" x14ac:dyDescent="0.25">
      <c r="B1001" s="112"/>
      <c r="N1001" s="41"/>
      <c r="Q1001" s="23"/>
      <c r="R1001" s="23"/>
      <c r="V1001" s="23"/>
      <c r="X1001" s="23"/>
    </row>
    <row r="1002" spans="2:24" x14ac:dyDescent="0.25">
      <c r="B1002" s="112"/>
      <c r="N1002" s="41"/>
      <c r="Q1002" s="23"/>
      <c r="R1002" s="23"/>
      <c r="V1002" s="23"/>
      <c r="X1002" s="23"/>
    </row>
    <row r="1003" spans="2:24" x14ac:dyDescent="0.25">
      <c r="B1003" s="112"/>
      <c r="N1003" s="41"/>
      <c r="Q1003" s="23"/>
      <c r="R1003" s="23"/>
      <c r="V1003" s="23"/>
      <c r="X1003" s="23"/>
    </row>
    <row r="1004" spans="2:24" x14ac:dyDescent="0.25">
      <c r="B1004" s="112"/>
      <c r="N1004" s="41"/>
      <c r="Q1004" s="23"/>
      <c r="R1004" s="23"/>
      <c r="V1004" s="23"/>
      <c r="X1004" s="23"/>
    </row>
    <row r="1005" spans="2:24" x14ac:dyDescent="0.25">
      <c r="B1005" s="112"/>
      <c r="N1005" s="41"/>
      <c r="Q1005" s="23"/>
      <c r="R1005" s="23"/>
      <c r="V1005" s="23"/>
      <c r="X1005" s="23"/>
    </row>
    <row r="1006" spans="2:24" x14ac:dyDescent="0.25">
      <c r="B1006" s="112"/>
      <c r="N1006" s="41"/>
      <c r="Q1006" s="23"/>
      <c r="R1006" s="23"/>
      <c r="V1006" s="23"/>
      <c r="X1006" s="23"/>
    </row>
    <row r="1007" spans="2:24" x14ac:dyDescent="0.25">
      <c r="B1007" s="112"/>
      <c r="N1007" s="41"/>
      <c r="Q1007" s="23"/>
      <c r="R1007" s="23"/>
      <c r="V1007" s="23"/>
      <c r="X1007" s="23"/>
    </row>
    <row r="1008" spans="2:24" x14ac:dyDescent="0.25">
      <c r="B1008" s="112"/>
      <c r="N1008" s="41"/>
      <c r="Q1008" s="23"/>
      <c r="R1008" s="23"/>
      <c r="V1008" s="23"/>
      <c r="X1008" s="23"/>
    </row>
    <row r="1009" spans="2:24" x14ac:dyDescent="0.25">
      <c r="B1009" s="112"/>
      <c r="N1009" s="41"/>
      <c r="Q1009" s="23"/>
      <c r="R1009" s="23"/>
      <c r="V1009" s="23"/>
      <c r="X1009" s="23"/>
    </row>
    <row r="1010" spans="2:24" x14ac:dyDescent="0.25">
      <c r="B1010" s="112"/>
      <c r="N1010" s="41"/>
      <c r="Q1010" s="23"/>
      <c r="R1010" s="23"/>
      <c r="V1010" s="23"/>
      <c r="X1010" s="23"/>
    </row>
    <row r="1011" spans="2:24" x14ac:dyDescent="0.25">
      <c r="B1011" s="112"/>
      <c r="N1011" s="41"/>
      <c r="Q1011" s="23"/>
      <c r="R1011" s="23"/>
      <c r="V1011" s="23"/>
      <c r="X1011" s="23"/>
    </row>
    <row r="1012" spans="2:24" x14ac:dyDescent="0.25">
      <c r="B1012" s="112"/>
      <c r="N1012" s="41"/>
      <c r="Q1012" s="23"/>
      <c r="R1012" s="23"/>
      <c r="V1012" s="23"/>
      <c r="X1012" s="23"/>
    </row>
    <row r="1013" spans="2:24" x14ac:dyDescent="0.25">
      <c r="B1013" s="112"/>
      <c r="N1013" s="41"/>
      <c r="Q1013" s="23"/>
      <c r="R1013" s="23"/>
      <c r="V1013" s="23"/>
      <c r="X1013" s="23"/>
    </row>
    <row r="1014" spans="2:24" x14ac:dyDescent="0.25">
      <c r="B1014" s="112"/>
      <c r="N1014" s="41"/>
      <c r="Q1014" s="23"/>
      <c r="R1014" s="23"/>
      <c r="V1014" s="23"/>
      <c r="X1014" s="23"/>
    </row>
    <row r="1015" spans="2:24" x14ac:dyDescent="0.25">
      <c r="B1015" s="112"/>
      <c r="N1015" s="41"/>
      <c r="Q1015" s="23"/>
      <c r="R1015" s="23"/>
      <c r="V1015" s="23"/>
      <c r="X1015" s="23"/>
    </row>
    <row r="1016" spans="2:24" x14ac:dyDescent="0.25">
      <c r="B1016" s="112"/>
      <c r="N1016" s="41"/>
      <c r="Q1016" s="23"/>
      <c r="R1016" s="23"/>
      <c r="V1016" s="23"/>
      <c r="X1016" s="23"/>
    </row>
    <row r="1017" spans="2:24" x14ac:dyDescent="0.25">
      <c r="B1017" s="112"/>
      <c r="N1017" s="41"/>
      <c r="Q1017" s="23"/>
      <c r="R1017" s="23"/>
      <c r="V1017" s="23"/>
      <c r="X1017" s="23"/>
    </row>
    <row r="1018" spans="2:24" x14ac:dyDescent="0.25">
      <c r="B1018" s="112"/>
      <c r="N1018" s="41"/>
      <c r="Q1018" s="23"/>
      <c r="R1018" s="23"/>
      <c r="V1018" s="23"/>
      <c r="X1018" s="23"/>
    </row>
    <row r="1019" spans="2:24" x14ac:dyDescent="0.25">
      <c r="B1019" s="112"/>
      <c r="N1019" s="41"/>
      <c r="Q1019" s="23"/>
      <c r="R1019" s="23"/>
      <c r="V1019" s="23"/>
      <c r="X1019" s="23"/>
    </row>
    <row r="1020" spans="2:24" x14ac:dyDescent="0.25">
      <c r="B1020" s="112"/>
      <c r="N1020" s="41"/>
      <c r="Q1020" s="23"/>
      <c r="R1020" s="23"/>
      <c r="V1020" s="23"/>
      <c r="X1020" s="23"/>
    </row>
    <row r="1021" spans="2:24" x14ac:dyDescent="0.25">
      <c r="B1021" s="112"/>
      <c r="N1021" s="41"/>
      <c r="Q1021" s="23"/>
      <c r="R1021" s="23"/>
      <c r="V1021" s="23"/>
      <c r="X1021" s="23"/>
    </row>
    <row r="1022" spans="2:24" x14ac:dyDescent="0.25">
      <c r="B1022" s="112"/>
      <c r="N1022" s="41"/>
      <c r="Q1022" s="23"/>
      <c r="R1022" s="23"/>
      <c r="V1022" s="23"/>
      <c r="X1022" s="23"/>
    </row>
    <row r="1023" spans="2:24" x14ac:dyDescent="0.25">
      <c r="B1023" s="112"/>
      <c r="N1023" s="41"/>
      <c r="Q1023" s="23"/>
      <c r="R1023" s="23"/>
      <c r="V1023" s="23"/>
      <c r="X1023" s="23"/>
    </row>
    <row r="1024" spans="2:24" x14ac:dyDescent="0.2">
      <c r="N1024" s="41"/>
      <c r="R1024" s="23"/>
      <c r="V1024" s="23"/>
      <c r="X1024" s="23"/>
    </row>
    <row r="1025" spans="14:24" x14ac:dyDescent="0.2">
      <c r="N1025" s="41"/>
      <c r="V1025" s="23"/>
      <c r="X1025" s="23"/>
    </row>
    <row r="1026" spans="14:24" x14ac:dyDescent="0.2">
      <c r="N1026" s="41"/>
    </row>
    <row r="1027" spans="14:24" x14ac:dyDescent="0.2">
      <c r="N1027" s="41"/>
    </row>
    <row r="1028" spans="14:24" x14ac:dyDescent="0.2">
      <c r="N1028" s="41"/>
    </row>
    <row r="1029" spans="14:24" x14ac:dyDescent="0.2">
      <c r="N1029" s="41"/>
    </row>
    <row r="1030" spans="14:24" x14ac:dyDescent="0.2">
      <c r="N1030" s="41"/>
    </row>
    <row r="1031" spans="14:24" x14ac:dyDescent="0.2">
      <c r="N1031" s="41"/>
    </row>
    <row r="1032" spans="14:24" x14ac:dyDescent="0.2">
      <c r="N1032" s="41"/>
    </row>
    <row r="1033" spans="14:24" x14ac:dyDescent="0.2">
      <c r="N1033" s="41"/>
    </row>
    <row r="1034" spans="14:24" x14ac:dyDescent="0.2">
      <c r="N1034" s="41"/>
    </row>
    <row r="1035" spans="14:24" x14ac:dyDescent="0.2">
      <c r="N1035" s="41"/>
    </row>
    <row r="1036" spans="14:24" x14ac:dyDescent="0.2">
      <c r="N1036" s="41"/>
    </row>
    <row r="1037" spans="14:24" x14ac:dyDescent="0.2">
      <c r="N1037" s="41"/>
    </row>
    <row r="1038" spans="14:24" x14ac:dyDescent="0.2">
      <c r="N1038" s="41"/>
    </row>
    <row r="1039" spans="14:24" x14ac:dyDescent="0.2">
      <c r="N1039" s="41"/>
    </row>
    <row r="1040" spans="14:24" x14ac:dyDescent="0.2">
      <c r="N1040" s="41"/>
    </row>
    <row r="1041" spans="14:14" x14ac:dyDescent="0.2">
      <c r="N1041" s="41"/>
    </row>
    <row r="1042" spans="14:14" x14ac:dyDescent="0.2">
      <c r="N1042" s="41"/>
    </row>
    <row r="1043" spans="14:14" x14ac:dyDescent="0.2">
      <c r="N1043" s="41"/>
    </row>
    <row r="1044" spans="14:14" x14ac:dyDescent="0.2">
      <c r="N1044" s="41"/>
    </row>
    <row r="1045" spans="14:14" x14ac:dyDescent="0.2">
      <c r="N1045" s="41"/>
    </row>
    <row r="1046" spans="14:14" x14ac:dyDescent="0.2">
      <c r="N1046" s="41"/>
    </row>
    <row r="1047" spans="14:14" x14ac:dyDescent="0.2">
      <c r="N1047" s="41"/>
    </row>
    <row r="1048" spans="14:14" x14ac:dyDescent="0.2">
      <c r="N1048" s="41"/>
    </row>
    <row r="1049" spans="14:14" x14ac:dyDescent="0.2">
      <c r="N1049" s="41"/>
    </row>
    <row r="1050" spans="14:14" x14ac:dyDescent="0.2">
      <c r="N1050" s="41"/>
    </row>
    <row r="1051" spans="14:14" x14ac:dyDescent="0.2">
      <c r="N1051" s="41"/>
    </row>
    <row r="1052" spans="14:14" x14ac:dyDescent="0.2">
      <c r="N1052" s="41"/>
    </row>
    <row r="1053" spans="14:14" x14ac:dyDescent="0.2">
      <c r="N1053" s="41"/>
    </row>
    <row r="1054" spans="14:14" x14ac:dyDescent="0.2">
      <c r="N1054" s="41"/>
    </row>
    <row r="1055" spans="14:14" x14ac:dyDescent="0.2">
      <c r="N1055" s="41"/>
    </row>
    <row r="1056" spans="14:14" x14ac:dyDescent="0.2">
      <c r="N1056" s="41"/>
    </row>
    <row r="1057" spans="14:14" x14ac:dyDescent="0.2">
      <c r="N1057" s="41"/>
    </row>
    <row r="1058" spans="14:14" x14ac:dyDescent="0.2">
      <c r="N1058" s="41"/>
    </row>
    <row r="1059" spans="14:14" x14ac:dyDescent="0.2">
      <c r="N1059" s="41"/>
    </row>
    <row r="1060" spans="14:14" x14ac:dyDescent="0.2">
      <c r="N1060" s="41"/>
    </row>
  </sheetData>
  <sheetProtection selectLockedCells="1"/>
  <phoneticPr fontId="0" type="noConversion"/>
  <printOptions horizontalCentered="1"/>
  <pageMargins left="0.5" right="0.5" top="0.5" bottom="0.5" header="0.3" footer="0.3"/>
  <pageSetup scale="10" fitToHeight="2" orientation="portrait"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75"/>
  <sheetViews>
    <sheetView tabSelected="1" view="pageBreakPreview" topLeftCell="B3" zoomScale="85" zoomScaleSheetLayoutView="85" workbookViewId="0">
      <selection activeCell="B8" sqref="B8:G9"/>
    </sheetView>
  </sheetViews>
  <sheetFormatPr defaultColWidth="0" defaultRowHeight="14.25" zeroHeight="1" x14ac:dyDescent="0.2"/>
  <cols>
    <col min="1" max="1" width="7.7109375" style="65" customWidth="1"/>
    <col min="2" max="4" width="23.28515625" style="65" customWidth="1"/>
    <col min="5" max="6" width="33.7109375" style="65" customWidth="1"/>
    <col min="7" max="8" width="23.28515625" style="65" customWidth="1"/>
    <col min="9" max="9" width="22.5703125" style="65" customWidth="1"/>
    <col min="10" max="10" width="8.5703125" style="65" customWidth="1"/>
    <col min="11" max="11" width="9.140625" style="65" customWidth="1"/>
    <col min="12" max="16384" width="9.140625" style="65" hidden="1"/>
  </cols>
  <sheetData>
    <row r="1" spans="2:10" x14ac:dyDescent="0.2"/>
    <row r="2" spans="2:10" ht="98.25" customHeight="1" thickBot="1" x14ac:dyDescent="0.25">
      <c r="B2" s="229" t="s">
        <v>925</v>
      </c>
      <c r="C2" s="229"/>
      <c r="D2" s="229"/>
      <c r="E2" s="229"/>
      <c r="F2" s="229"/>
      <c r="G2" s="229"/>
      <c r="H2" s="229"/>
      <c r="I2" s="229"/>
    </row>
    <row r="3" spans="2:10" ht="60" customHeight="1" thickTop="1" x14ac:dyDescent="0.2">
      <c r="B3" s="230" t="s">
        <v>866</v>
      </c>
      <c r="C3" s="231"/>
      <c r="D3" s="231"/>
      <c r="E3" s="121"/>
      <c r="F3" s="121"/>
      <c r="G3" s="231" t="s">
        <v>865</v>
      </c>
      <c r="H3" s="231"/>
      <c r="I3" s="232"/>
      <c r="J3" s="66"/>
    </row>
    <row r="4" spans="2:10" ht="21.75" customHeight="1" x14ac:dyDescent="0.2">
      <c r="B4" s="224" t="s">
        <v>927</v>
      </c>
      <c r="C4" s="225"/>
      <c r="D4" s="225"/>
      <c r="E4" s="225"/>
      <c r="F4" s="225"/>
      <c r="G4" s="225"/>
      <c r="H4" s="225"/>
      <c r="I4" s="226"/>
      <c r="J4" s="67"/>
    </row>
    <row r="5" spans="2:10" ht="21.75" customHeight="1" x14ac:dyDescent="0.2">
      <c r="B5" s="224" t="s">
        <v>926</v>
      </c>
      <c r="C5" s="225"/>
      <c r="D5" s="225"/>
      <c r="E5" s="225"/>
      <c r="F5" s="225"/>
      <c r="G5" s="225"/>
      <c r="H5" s="225"/>
      <c r="I5" s="226"/>
      <c r="J5" s="67"/>
    </row>
    <row r="6" spans="2:10" ht="15" x14ac:dyDescent="0.2">
      <c r="B6" s="197" t="str">
        <f xml:space="preserve"> IFERROR(VLOOKUP(B8,___Data!V4:X644,2,FALSE ),"")</f>
        <v/>
      </c>
      <c r="C6" s="198"/>
      <c r="D6" s="198"/>
      <c r="E6" s="198"/>
      <c r="F6" s="198"/>
      <c r="G6" s="199"/>
      <c r="H6" s="227" t="s">
        <v>584</v>
      </c>
      <c r="I6" s="228"/>
      <c r="J6" s="68"/>
    </row>
    <row r="7" spans="2:10" ht="15" x14ac:dyDescent="0.2">
      <c r="B7" s="200"/>
      <c r="C7" s="198"/>
      <c r="D7" s="198"/>
      <c r="E7" s="198"/>
      <c r="F7" s="198"/>
      <c r="G7" s="199"/>
      <c r="H7" s="191" t="s">
        <v>583</v>
      </c>
      <c r="I7" s="192"/>
      <c r="J7" s="68"/>
    </row>
    <row r="8" spans="2:10" ht="15" x14ac:dyDescent="0.2">
      <c r="B8" s="219"/>
      <c r="C8" s="220"/>
      <c r="D8" s="220"/>
      <c r="E8" s="220"/>
      <c r="F8" s="220"/>
      <c r="G8" s="221"/>
      <c r="H8" s="201" t="s">
        <v>499</v>
      </c>
      <c r="I8" s="202"/>
      <c r="J8" s="68"/>
    </row>
    <row r="9" spans="2:10" ht="15" x14ac:dyDescent="0.2">
      <c r="B9" s="219"/>
      <c r="C9" s="220"/>
      <c r="D9" s="220"/>
      <c r="E9" s="220"/>
      <c r="F9" s="220"/>
      <c r="G9" s="221"/>
      <c r="H9" s="191" t="s">
        <v>585</v>
      </c>
      <c r="I9" s="192"/>
      <c r="J9" s="68"/>
    </row>
    <row r="10" spans="2:10" ht="15" x14ac:dyDescent="0.2">
      <c r="B10" s="197" t="str">
        <f xml:space="preserve"> IFERROR(VLOOKUP(B8,___Data!R5:S644,2,FALSE ),"")</f>
        <v/>
      </c>
      <c r="C10" s="198"/>
      <c r="D10" s="198"/>
      <c r="E10" s="198"/>
      <c r="F10" s="198"/>
      <c r="G10" s="199"/>
      <c r="H10" s="203" t="s">
        <v>586</v>
      </c>
      <c r="I10" s="204"/>
    </row>
    <row r="11" spans="2:10" ht="15" x14ac:dyDescent="0.2">
      <c r="B11" s="200"/>
      <c r="C11" s="198"/>
      <c r="D11" s="198"/>
      <c r="E11" s="198"/>
      <c r="F11" s="198"/>
      <c r="G11" s="199"/>
      <c r="H11" s="191" t="s">
        <v>657</v>
      </c>
      <c r="I11" s="192"/>
    </row>
    <row r="12" spans="2:10" ht="30" customHeight="1" x14ac:dyDescent="0.2">
      <c r="B12" s="222" t="s">
        <v>779</v>
      </c>
      <c r="C12" s="223"/>
      <c r="D12" s="248" t="s">
        <v>784</v>
      </c>
      <c r="E12" s="248"/>
      <c r="F12" s="122"/>
      <c r="G12" s="122"/>
      <c r="H12" s="123"/>
      <c r="I12" s="124"/>
    </row>
    <row r="13" spans="2:10" ht="18.75" customHeight="1" x14ac:dyDescent="0.2">
      <c r="B13" s="249" t="s">
        <v>774</v>
      </c>
      <c r="C13" s="250"/>
      <c r="D13" s="250"/>
      <c r="E13" s="250"/>
      <c r="F13" s="250"/>
      <c r="G13" s="250"/>
      <c r="H13" s="250"/>
      <c r="I13" s="251"/>
    </row>
    <row r="14" spans="2:10" ht="18.75" customHeight="1" x14ac:dyDescent="0.2">
      <c r="B14" s="125" t="s">
        <v>776</v>
      </c>
      <c r="C14" s="126" t="s">
        <v>775</v>
      </c>
      <c r="D14" s="243" t="s">
        <v>228</v>
      </c>
      <c r="E14" s="126" t="s">
        <v>776</v>
      </c>
      <c r="F14" s="126" t="s">
        <v>775</v>
      </c>
      <c r="G14" s="126" t="s">
        <v>776</v>
      </c>
      <c r="H14" s="126" t="s">
        <v>775</v>
      </c>
      <c r="I14" s="241" t="s">
        <v>766</v>
      </c>
    </row>
    <row r="15" spans="2:10" s="69" customFormat="1" ht="33" customHeight="1" x14ac:dyDescent="0.2">
      <c r="B15" s="127" t="s">
        <v>772</v>
      </c>
      <c r="C15" s="128" t="s">
        <v>772</v>
      </c>
      <c r="D15" s="244"/>
      <c r="E15" s="128" t="s">
        <v>768</v>
      </c>
      <c r="F15" s="128" t="s">
        <v>768</v>
      </c>
      <c r="G15" s="128" t="s">
        <v>767</v>
      </c>
      <c r="H15" s="128" t="s">
        <v>767</v>
      </c>
      <c r="I15" s="242"/>
    </row>
    <row r="16" spans="2:10" s="71" customFormat="1" ht="33" customHeight="1" x14ac:dyDescent="0.2">
      <c r="B16" s="129" t="s">
        <v>773</v>
      </c>
      <c r="C16" s="130" t="s">
        <v>773</v>
      </c>
      <c r="D16" s="130" t="s">
        <v>229</v>
      </c>
      <c r="E16" s="130" t="s">
        <v>769</v>
      </c>
      <c r="F16" s="130" t="s">
        <v>769</v>
      </c>
      <c r="G16" s="130" t="s">
        <v>770</v>
      </c>
      <c r="H16" s="130" t="s">
        <v>770</v>
      </c>
      <c r="I16" s="131" t="s">
        <v>771</v>
      </c>
      <c r="J16" s="70"/>
    </row>
    <row r="17" spans="2:10" ht="30.75" customHeight="1" x14ac:dyDescent="0.2">
      <c r="B17" s="134" t="str">
        <f>IFERROR(IF(C37&gt;=0.1050001,IF(I17&gt;=250000,IF((H17+F17)&gt;=(C38*0.8),IF((G17+E17)&lt;(C38*0.2),0,((G17+E17)-(C38*0.2))),0),C40),0),"")</f>
        <v/>
      </c>
      <c r="C17" s="135" t="str">
        <f xml:space="preserve"> IFERROR( IF(C37&gt;= 0.1050001,IF(I17&gt;=250000, IF((H17+F17)&gt;= (C38*0.8), (((H17+F17) - (C38*0.8))+ C42),IF(D12 = "In Group", (H17+G17+F17+E17) - C38, 0)),C39),0 ),"")</f>
        <v/>
      </c>
      <c r="D17" s="136" t="str">
        <f>IFERROR(IF(C17 = 0, IF(B17 = 0, IF(D12 = "Not in Group", IF(C37 &lt; 0.105, 0, C37),(((H17+G17)+(F17+E17))/I17)),(((H17+G17)+(F17+E17))/I17)),((H17+G17)+(F17+E17))/I17), "")</f>
        <v/>
      </c>
      <c r="E17" s="72"/>
      <c r="F17" s="72"/>
      <c r="G17" s="132">
        <f>___Imports!G2</f>
        <v>0</v>
      </c>
      <c r="H17" s="132">
        <f>___Imports!G1</f>
        <v>0</v>
      </c>
      <c r="I17" s="133">
        <f>___Exports!K1</f>
        <v>0</v>
      </c>
      <c r="J17" s="73"/>
    </row>
    <row r="18" spans="2:10" ht="34.5" customHeight="1" x14ac:dyDescent="0.2">
      <c r="B18" s="252" t="s">
        <v>500</v>
      </c>
      <c r="C18" s="253"/>
      <c r="D18" s="253"/>
      <c r="E18" s="253"/>
      <c r="F18" s="253"/>
      <c r="G18" s="253"/>
      <c r="H18" s="253"/>
      <c r="I18" s="254"/>
      <c r="J18" s="74"/>
    </row>
    <row r="19" spans="2:10" ht="44.25" customHeight="1" x14ac:dyDescent="0.2">
      <c r="B19" s="255" t="s">
        <v>57</v>
      </c>
      <c r="C19" s="256"/>
      <c r="D19" s="256"/>
      <c r="E19" s="256"/>
      <c r="F19" s="256"/>
      <c r="G19" s="256"/>
      <c r="H19" s="256"/>
      <c r="I19" s="257"/>
      <c r="J19" s="75"/>
    </row>
    <row r="20" spans="2:10" ht="24" customHeight="1" x14ac:dyDescent="0.2">
      <c r="B20" s="207" t="s">
        <v>787</v>
      </c>
      <c r="C20" s="208"/>
      <c r="D20" s="208"/>
      <c r="E20" s="208"/>
      <c r="F20" s="208" t="s">
        <v>789</v>
      </c>
      <c r="G20" s="208"/>
      <c r="H20" s="245"/>
      <c r="I20" s="246"/>
      <c r="J20" s="67"/>
    </row>
    <row r="21" spans="2:10" ht="28.5" customHeight="1" x14ac:dyDescent="0.2">
      <c r="B21" s="205"/>
      <c r="C21" s="206"/>
      <c r="D21" s="206"/>
      <c r="E21" s="206"/>
      <c r="F21" s="206"/>
      <c r="G21" s="206"/>
      <c r="H21" s="206"/>
      <c r="I21" s="247"/>
      <c r="J21" s="67"/>
    </row>
    <row r="22" spans="2:10" ht="24" customHeight="1" x14ac:dyDescent="0.2">
      <c r="B22" s="207" t="s">
        <v>788</v>
      </c>
      <c r="C22" s="208"/>
      <c r="D22" s="208"/>
      <c r="E22" s="208"/>
      <c r="F22" s="208" t="s">
        <v>790</v>
      </c>
      <c r="G22" s="208"/>
      <c r="H22" s="245"/>
      <c r="I22" s="246"/>
      <c r="J22" s="67"/>
    </row>
    <row r="23" spans="2:10" ht="28.5" customHeight="1" x14ac:dyDescent="0.2">
      <c r="B23" s="205"/>
      <c r="C23" s="206"/>
      <c r="D23" s="206"/>
      <c r="E23" s="206"/>
      <c r="F23" s="206"/>
      <c r="G23" s="206"/>
      <c r="H23" s="206"/>
      <c r="I23" s="247"/>
      <c r="J23" s="67"/>
    </row>
    <row r="24" spans="2:10" ht="14.25" customHeight="1" x14ac:dyDescent="0.2">
      <c r="B24" s="209" t="s">
        <v>264</v>
      </c>
      <c r="C24" s="210"/>
      <c r="D24" s="213" t="str">
        <f>IFERROR(VLOOKUP(B8, ___Data!$I$4:$J$614, 2,FALSE), "")</f>
        <v/>
      </c>
      <c r="E24" s="214"/>
      <c r="F24" s="214"/>
      <c r="G24" s="214"/>
      <c r="H24" s="214"/>
      <c r="I24" s="215"/>
    </row>
    <row r="25" spans="2:10" ht="14.25" customHeight="1" x14ac:dyDescent="0.2">
      <c r="B25" s="211"/>
      <c r="C25" s="212"/>
      <c r="D25" s="216"/>
      <c r="E25" s="217"/>
      <c r="F25" s="217"/>
      <c r="G25" s="217"/>
      <c r="H25" s="217"/>
      <c r="I25" s="218"/>
    </row>
    <row r="26" spans="2:10" ht="72" customHeight="1" x14ac:dyDescent="0.2">
      <c r="B26" s="235" t="s">
        <v>904</v>
      </c>
      <c r="C26" s="236"/>
      <c r="D26" s="236"/>
      <c r="E26" s="237"/>
      <c r="F26" s="238" t="s">
        <v>905</v>
      </c>
      <c r="G26" s="239"/>
      <c r="H26" s="239"/>
      <c r="I26" s="240"/>
    </row>
    <row r="27" spans="2:10" x14ac:dyDescent="0.2">
      <c r="I27" s="153"/>
    </row>
    <row r="28" spans="2:10" ht="14.25" hidden="1" customHeight="1" x14ac:dyDescent="0.2">
      <c r="I28"/>
    </row>
    <row r="29" spans="2:10" ht="15" hidden="1" customHeight="1" thickBot="1" x14ac:dyDescent="0.25">
      <c r="H29" s="65" t="s">
        <v>903</v>
      </c>
      <c r="I29" s="154" t="s">
        <v>903</v>
      </c>
    </row>
    <row r="30" spans="2:10" ht="15" hidden="1" customHeight="1" x14ac:dyDescent="0.2">
      <c r="B30" s="90" t="s">
        <v>796</v>
      </c>
      <c r="C30" s="91"/>
      <c r="D30" s="91"/>
      <c r="E30" s="91"/>
      <c r="F30" s="92"/>
    </row>
    <row r="31" spans="2:10" ht="15" hidden="1" customHeight="1" x14ac:dyDescent="0.2">
      <c r="B31" s="93"/>
      <c r="C31" s="94"/>
      <c r="D31" s="97" t="s">
        <v>793</v>
      </c>
      <c r="E31" s="97" t="s">
        <v>794</v>
      </c>
      <c r="F31" s="96" t="s">
        <v>795</v>
      </c>
    </row>
    <row r="32" spans="2:10" hidden="1" x14ac:dyDescent="0.2">
      <c r="B32" s="193" t="s">
        <v>782</v>
      </c>
      <c r="C32" s="194"/>
      <c r="D32" s="98">
        <f xml:space="preserve"> I17*0.105</f>
        <v>0</v>
      </c>
      <c r="E32" s="98"/>
      <c r="F32" s="95"/>
    </row>
    <row r="33" spans="2:7" hidden="1" x14ac:dyDescent="0.2">
      <c r="B33" s="195" t="s">
        <v>797</v>
      </c>
      <c r="C33" s="196"/>
      <c r="D33" s="98">
        <f>D32*0.8</f>
        <v>0</v>
      </c>
      <c r="E33" s="98">
        <f>H17+F17</f>
        <v>0</v>
      </c>
      <c r="F33" s="95">
        <f>IF((G17+E17)="",(((H17+F17)-(C38*0.8)+D34)),(((H17+F17)-(C38*0.8) )))</f>
        <v>0</v>
      </c>
      <c r="G33" s="65">
        <f xml:space="preserve"> IF((H17+F17)&gt;= (C38*0.8), (((H17+F17) - (C38*0.8))+ C42),IF(D12 = "In Group", (H17+G17+F17+E17) - C38, 0))</f>
        <v>0</v>
      </c>
    </row>
    <row r="34" spans="2:7" ht="15" hidden="1" thickBot="1" x14ac:dyDescent="0.25">
      <c r="B34" s="233" t="s">
        <v>798</v>
      </c>
      <c r="C34" s="234"/>
      <c r="D34" s="99">
        <f>D32*0.2</f>
        <v>0</v>
      </c>
      <c r="E34" s="99" t="str">
        <f>IF((G17+E17)=0, "", (G17+E17))</f>
        <v/>
      </c>
      <c r="F34" s="100">
        <f>IFERROR((IF((D17&gt;= 0.105), IF((G17+E17)&lt;D34, 0, ((G17+E17)-(C38*0.2))),E34-D34)),D34)</f>
        <v>0</v>
      </c>
      <c r="G34" s="65">
        <f>IF((H17+F17)&gt;=(C38*0.8),IF((G17+E17)&lt;(C38*0.2),0,((G17+E17)-(C38*0.2))),0)</f>
        <v>0</v>
      </c>
    </row>
    <row r="35" spans="2:7" hidden="1" x14ac:dyDescent="0.2"/>
    <row r="36" spans="2:7" hidden="1" x14ac:dyDescent="0.2">
      <c r="D36" s="84" t="str">
        <f>IFERROR(IF(OR(C17 = 0, B17 = 0, D12 = "not in Group", ((H17+G17)+(F17+E17))/I17 &lt; 0.105), 0, IFERROR(IF(((H17+G17)+(F17+E17))/I17 &lt; 0.105, 0, ((H17+G17)+(F17+E17))/I17), "")), "")</f>
        <v/>
      </c>
    </row>
    <row r="37" spans="2:7" ht="15" hidden="1" x14ac:dyDescent="0.2">
      <c r="B37" s="81" t="s">
        <v>229</v>
      </c>
      <c r="C37" s="82" t="e">
        <f>((H17+G17)+(F17+E17))/I17</f>
        <v>#DIV/0!</v>
      </c>
    </row>
    <row r="38" spans="2:7" ht="30" hidden="1" x14ac:dyDescent="0.2">
      <c r="B38" s="81" t="s">
        <v>782</v>
      </c>
      <c r="C38" s="83">
        <f>I17*0.105</f>
        <v>0</v>
      </c>
      <c r="E38" s="85"/>
    </row>
    <row r="39" spans="2:7" ht="15" hidden="1" x14ac:dyDescent="0.2">
      <c r="B39" s="81" t="s">
        <v>780</v>
      </c>
      <c r="C39" s="83">
        <f>IF(I17&gt;=250000, 0,IF((G17+E17)&lt;=C38, ((H17+F17) + ((G17+E17) - (C38))), (H17+F17)))</f>
        <v>0</v>
      </c>
    </row>
    <row r="40" spans="2:7" ht="15" hidden="1" x14ac:dyDescent="0.2">
      <c r="B40" s="81" t="s">
        <v>781</v>
      </c>
      <c r="C40" s="83">
        <f xml:space="preserve"> IF(I17&gt;=250000, 0, IF((G17+E17)&lt;=C38, 0, ((G17+E17) - C38)))</f>
        <v>0</v>
      </c>
    </row>
    <row r="41" spans="2:7" ht="15" hidden="1" x14ac:dyDescent="0.2">
      <c r="B41" s="81" t="s">
        <v>791</v>
      </c>
      <c r="C41" s="83">
        <f>IF(I17&gt;=250000, ((G17+E17)-(C38*0.2)), 0)</f>
        <v>0</v>
      </c>
    </row>
    <row r="42" spans="2:7" ht="15" hidden="1" x14ac:dyDescent="0.2">
      <c r="B42" s="81" t="s">
        <v>792</v>
      </c>
      <c r="C42" s="83">
        <f>IF(I17&gt;=250000, IF(C41&gt;=0,0,(((G17+E17)-(C38*0.2)))),0)</f>
        <v>0</v>
      </c>
    </row>
    <row r="43" spans="2:7" hidden="1" x14ac:dyDescent="0.2"/>
    <row r="44" spans="2:7" x14ac:dyDescent="0.2"/>
    <row r="45" spans="2:7" x14ac:dyDescent="0.2"/>
    <row r="46" spans="2:7" x14ac:dyDescent="0.2"/>
    <row r="47" spans="2:7"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sheetProtection algorithmName="SHA-512" hashValue="Wx41F1UDdm3DMsiME4NPbkE2mjMa1yXcIwjvsOG+OzU/vq4kHZ3MV9o+QxzVQo2SZZfbym/JwAT+PxwFEEAZtw==" saltValue="mcXZhu1q2BEfVH8vUKLFQg==" spinCount="100000" sheet="1" objects="1" scenarios="1" selectLockedCells="1"/>
  <dataConsolidate/>
  <mergeCells count="36">
    <mergeCell ref="B34:C34"/>
    <mergeCell ref="B26:E26"/>
    <mergeCell ref="F26:I26"/>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2:I2"/>
    <mergeCell ref="B3:D3"/>
    <mergeCell ref="G3:I3"/>
    <mergeCell ref="H7:I7"/>
    <mergeCell ref="B32:C32"/>
    <mergeCell ref="B33:C33"/>
    <mergeCell ref="B10:G11"/>
    <mergeCell ref="H8:I8"/>
    <mergeCell ref="H10:I10"/>
    <mergeCell ref="H11:I11"/>
    <mergeCell ref="B21:E21"/>
    <mergeCell ref="B22:E22"/>
    <mergeCell ref="B24:C25"/>
    <mergeCell ref="D24:I25"/>
    <mergeCell ref="B20:E20"/>
    <mergeCell ref="B8:G9"/>
    <mergeCell ref="H9:I9"/>
    <mergeCell ref="B12:C12"/>
  </mergeCells>
  <phoneticPr fontId="5" type="noConversion"/>
  <conditionalFormatting sqref="C17">
    <cfRule type="cellIs" dxfId="16" priority="27" stopIfTrue="1" operator="lessThan">
      <formula>0</formula>
    </cfRule>
  </conditionalFormatting>
  <conditionalFormatting sqref="D24">
    <cfRule type="cellIs" dxfId="15" priority="24" stopIfTrue="1" operator="equal">
      <formula>"Don't have to review"</formula>
    </cfRule>
    <cfRule type="cellIs" dxfId="14" priority="25" stopIfTrue="1" operator="equal">
      <formula>FALSE</formula>
    </cfRule>
  </conditionalFormatting>
  <conditionalFormatting sqref="B13 B6 B10">
    <cfRule type="containsErrors" dxfId="13" priority="30" stopIfTrue="1">
      <formula>ISERROR(B6)</formula>
    </cfRule>
  </conditionalFormatting>
  <conditionalFormatting sqref="B17">
    <cfRule type="cellIs" dxfId="12" priority="21" stopIfTrue="1" operator="lessThan">
      <formula>0</formula>
    </cfRule>
  </conditionalFormatting>
  <conditionalFormatting sqref="B17:C17">
    <cfRule type="cellIs" dxfId="11" priority="11" operator="equal">
      <formula>0</formula>
    </cfRule>
  </conditionalFormatting>
  <conditionalFormatting sqref="D17">
    <cfRule type="cellIs" dxfId="10" priority="10" stopIfTrue="1" operator="lessThan">
      <formula>0</formula>
    </cfRule>
  </conditionalFormatting>
  <conditionalFormatting sqref="D17">
    <cfRule type="cellIs" dxfId="9"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7"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___Data!$AB$5:$AB$6</xm:f>
          </x14:formula1>
          <xm:sqref>D12:E12</xm:sqref>
        </x14:dataValidation>
        <x14:dataValidation type="list" allowBlank="1" showInputMessage="1" showErrorMessage="1" error="عفواً: الشـــركة غير مدرجة ضمن قائمة الشـــركات المؤهلة">
          <x14:formula1>
            <xm:f>___Data!$R$5:$R$644</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XFD2000"/>
  <sheetViews>
    <sheetView topLeftCell="P1" zoomScale="85" zoomScaleNormal="85" zoomScaleSheetLayoutView="85" zoomScalePageLayoutView="55" workbookViewId="0">
      <pane ySplit="5" topLeftCell="A6" activePane="bottomLeft" state="frozen"/>
      <selection activeCell="B7" sqref="B7:G8"/>
      <selection pane="bottomLeft" activeCell="Q6" sqref="Q6"/>
    </sheetView>
  </sheetViews>
  <sheetFormatPr defaultColWidth="8.5703125" defaultRowHeight="12.75" x14ac:dyDescent="0.2"/>
  <cols>
    <col min="1" max="1" width="6.85546875" style="181" customWidth="1"/>
    <col min="2" max="2" width="38.140625" style="181" customWidth="1"/>
    <col min="3" max="3" width="19" style="182" hidden="1" customWidth="1"/>
    <col min="4" max="4" width="12.42578125" style="182" hidden="1" customWidth="1"/>
    <col min="5" max="5" width="17.85546875" style="182" hidden="1" customWidth="1"/>
    <col min="6" max="6" width="15.7109375" style="182" hidden="1" customWidth="1"/>
    <col min="7" max="7" width="27.140625" style="182" bestFit="1" customWidth="1"/>
    <col min="8" max="8" width="17.7109375" style="182" customWidth="1"/>
    <col min="9" max="9" width="10" style="181" customWidth="1"/>
    <col min="10" max="10" width="15.42578125" style="181" bestFit="1" customWidth="1"/>
    <col min="11" max="11" width="16.42578125" style="183" customWidth="1"/>
    <col min="12" max="12" width="13.85546875" style="184" customWidth="1"/>
    <col min="13" max="13" width="16.5703125" style="185" bestFit="1" customWidth="1"/>
    <col min="14" max="14" width="16.85546875" style="186" customWidth="1"/>
    <col min="15" max="15" width="18.28515625" style="185" customWidth="1"/>
    <col min="16" max="16" width="14.5703125" style="186" customWidth="1"/>
    <col min="17" max="17" width="20.140625" style="185" customWidth="1"/>
    <col min="18" max="18" width="15.85546875" style="187" customWidth="1"/>
    <col min="19" max="19" width="22.140625" style="181" bestFit="1" customWidth="1"/>
    <col min="20" max="20" width="17.28515625" style="181" bestFit="1" customWidth="1"/>
    <col min="21" max="21" width="18.28515625" style="181" bestFit="1" customWidth="1"/>
    <col min="22" max="22" width="24.85546875" style="181" bestFit="1" customWidth="1"/>
    <col min="23" max="25" width="7" style="188" hidden="1" customWidth="1"/>
    <col min="26" max="26" width="6.28515625" style="189" hidden="1" customWidth="1"/>
    <col min="27" max="16374" width="0" style="189" hidden="1" customWidth="1"/>
    <col min="16375" max="16384" width="8.5703125" style="189"/>
  </cols>
  <sheetData>
    <row r="1" spans="1:25 16375:16384" s="53" customFormat="1" ht="40.5" customHeight="1" thickTop="1" x14ac:dyDescent="0.25">
      <c r="A1" s="285" t="s">
        <v>1</v>
      </c>
      <c r="B1" s="281"/>
      <c r="C1" s="279" t="s">
        <v>0</v>
      </c>
      <c r="D1" s="280"/>
      <c r="E1" s="280"/>
      <c r="F1" s="280"/>
      <c r="G1" s="280"/>
      <c r="H1" s="280"/>
      <c r="I1" s="280"/>
      <c r="J1" s="281"/>
      <c r="K1" s="137">
        <f>SUM(K6:K2000)</f>
        <v>0</v>
      </c>
      <c r="L1" s="286" t="s">
        <v>778</v>
      </c>
      <c r="M1" s="287"/>
      <c r="N1" s="287"/>
      <c r="O1" s="288"/>
      <c r="P1" s="264" t="s">
        <v>777</v>
      </c>
      <c r="Q1" s="265"/>
      <c r="R1" s="266"/>
      <c r="S1" s="270" t="s">
        <v>619</v>
      </c>
      <c r="T1" s="271"/>
      <c r="U1" s="271"/>
      <c r="V1" s="272"/>
      <c r="W1" s="50"/>
      <c r="X1" s="50"/>
      <c r="Y1" s="50"/>
      <c r="XEU1" s="190"/>
      <c r="XEV1" s="190"/>
      <c r="XEW1" s="190"/>
      <c r="XEX1" s="190"/>
      <c r="XEY1" s="190"/>
      <c r="XEZ1" s="190"/>
      <c r="XFA1" s="190"/>
      <c r="XFB1" s="190"/>
      <c r="XFC1" s="190"/>
      <c r="XFD1" s="190"/>
    </row>
    <row r="2" spans="1:25 16375:16384" s="53" customFormat="1" ht="40.5" customHeight="1" thickBot="1" x14ac:dyDescent="0.25">
      <c r="A2" s="282" t="s">
        <v>606</v>
      </c>
      <c r="B2" s="283"/>
      <c r="C2" s="283"/>
      <c r="D2" s="283"/>
      <c r="E2" s="283"/>
      <c r="F2" s="283"/>
      <c r="G2" s="283"/>
      <c r="H2" s="283"/>
      <c r="I2" s="283"/>
      <c r="J2" s="283"/>
      <c r="K2" s="284"/>
      <c r="L2" s="267" t="s">
        <v>618</v>
      </c>
      <c r="M2" s="268"/>
      <c r="N2" s="268"/>
      <c r="O2" s="269"/>
      <c r="P2" s="267" t="s">
        <v>617</v>
      </c>
      <c r="Q2" s="268"/>
      <c r="R2" s="269"/>
      <c r="S2" s="273"/>
      <c r="T2" s="274"/>
      <c r="U2" s="274"/>
      <c r="V2" s="275"/>
      <c r="W2" s="50"/>
      <c r="X2" s="50"/>
      <c r="Y2" s="50"/>
      <c r="XEU2" s="190"/>
      <c r="XEV2" s="190"/>
      <c r="XEW2" s="190"/>
      <c r="XEX2" s="190"/>
      <c r="XEY2" s="190"/>
      <c r="XEZ2" s="190"/>
      <c r="XFA2" s="190"/>
      <c r="XFB2" s="190"/>
      <c r="XFC2" s="190"/>
      <c r="XFD2" s="190"/>
    </row>
    <row r="3" spans="1:25 16375:16384" s="53" customFormat="1" ht="13.5" thickTop="1" x14ac:dyDescent="0.2">
      <c r="A3" s="261" t="str">
        <f>IFERROR(VLOOKUP(___Summary!B8, ___Data!V5:X644,1,FALSE), "" )</f>
        <v/>
      </c>
      <c r="B3" s="262"/>
      <c r="C3" s="262"/>
      <c r="D3" s="262"/>
      <c r="E3" s="262"/>
      <c r="F3" s="262"/>
      <c r="G3" s="262"/>
      <c r="H3" s="262"/>
      <c r="I3" s="262"/>
      <c r="J3" s="262"/>
      <c r="K3" s="262"/>
      <c r="L3" s="262"/>
      <c r="M3" s="262"/>
      <c r="N3" s="262"/>
      <c r="O3" s="262"/>
      <c r="P3" s="262"/>
      <c r="Q3" s="262"/>
      <c r="R3" s="263"/>
      <c r="S3" s="273"/>
      <c r="T3" s="274"/>
      <c r="U3" s="274"/>
      <c r="V3" s="275"/>
      <c r="W3" s="50"/>
      <c r="X3" s="50"/>
      <c r="Y3" s="50"/>
      <c r="XEU3" s="190"/>
      <c r="XEV3" s="190"/>
      <c r="XEW3" s="190"/>
      <c r="XEX3" s="190"/>
      <c r="XEY3" s="190"/>
      <c r="XEZ3" s="190"/>
      <c r="XFA3" s="190"/>
      <c r="XFB3" s="190"/>
      <c r="XFC3" s="190"/>
      <c r="XFD3" s="190"/>
    </row>
    <row r="4" spans="1:25 16375:16384" s="54" customFormat="1" ht="13.5" thickBot="1" x14ac:dyDescent="0.25">
      <c r="A4" s="258" t="str">
        <f>IFERROR(VLOOKUP(___Summary!B8, ___Data!V5:X644,2,FALSE), "" )</f>
        <v/>
      </c>
      <c r="B4" s="259"/>
      <c r="C4" s="259"/>
      <c r="D4" s="259"/>
      <c r="E4" s="259"/>
      <c r="F4" s="259"/>
      <c r="G4" s="259"/>
      <c r="H4" s="259"/>
      <c r="I4" s="259"/>
      <c r="J4" s="259"/>
      <c r="K4" s="259"/>
      <c r="L4" s="259"/>
      <c r="M4" s="259"/>
      <c r="N4" s="259"/>
      <c r="O4" s="259"/>
      <c r="P4" s="259"/>
      <c r="Q4" s="259"/>
      <c r="R4" s="260"/>
      <c r="S4" s="276"/>
      <c r="T4" s="277"/>
      <c r="U4" s="277"/>
      <c r="V4" s="278"/>
      <c r="W4" s="49"/>
      <c r="X4" s="49"/>
      <c r="Y4" s="49"/>
      <c r="XEU4" s="189"/>
      <c r="XEV4" s="189"/>
      <c r="XEW4" s="189"/>
      <c r="XEX4" s="189"/>
      <c r="XEY4" s="189"/>
      <c r="XEZ4" s="189"/>
      <c r="XFA4" s="189"/>
      <c r="XFB4" s="189"/>
      <c r="XFC4" s="189"/>
      <c r="XFD4" s="189"/>
    </row>
    <row r="5" spans="1:25 16375:16384" s="54" customFormat="1" ht="63.75" customHeight="1" thickTop="1" thickBot="1" x14ac:dyDescent="0.25">
      <c r="A5" s="168" t="s">
        <v>88</v>
      </c>
      <c r="B5" s="169" t="s">
        <v>607</v>
      </c>
      <c r="C5" s="169" t="s">
        <v>608</v>
      </c>
      <c r="D5" s="169" t="s">
        <v>351</v>
      </c>
      <c r="E5" s="169" t="s">
        <v>350</v>
      </c>
      <c r="F5" s="169" t="s">
        <v>352</v>
      </c>
      <c r="G5" s="169" t="s">
        <v>82</v>
      </c>
      <c r="H5" s="169" t="s">
        <v>918</v>
      </c>
      <c r="I5" s="169" t="s">
        <v>440</v>
      </c>
      <c r="J5" s="169" t="s">
        <v>441</v>
      </c>
      <c r="K5" s="170" t="s">
        <v>609</v>
      </c>
      <c r="L5" s="171" t="s">
        <v>610</v>
      </c>
      <c r="M5" s="172" t="s">
        <v>442</v>
      </c>
      <c r="N5" s="173" t="s">
        <v>497</v>
      </c>
      <c r="O5" s="172" t="s">
        <v>498</v>
      </c>
      <c r="P5" s="174" t="s">
        <v>611</v>
      </c>
      <c r="Q5" s="172" t="s">
        <v>612</v>
      </c>
      <c r="R5" s="169" t="s">
        <v>81</v>
      </c>
      <c r="S5" s="138" t="s">
        <v>613</v>
      </c>
      <c r="T5" s="139" t="s">
        <v>614</v>
      </c>
      <c r="U5" s="139" t="s">
        <v>615</v>
      </c>
      <c r="V5" s="140" t="s">
        <v>616</v>
      </c>
      <c r="W5" s="49"/>
      <c r="X5" s="49"/>
      <c r="Y5" s="49"/>
      <c r="XEU5" s="189"/>
      <c r="XEV5" s="189"/>
      <c r="XEW5" s="189"/>
      <c r="XEX5" s="189"/>
      <c r="XEY5" s="189"/>
      <c r="XEZ5" s="189"/>
      <c r="XFA5" s="189"/>
      <c r="XFB5" s="189"/>
      <c r="XFC5" s="189"/>
      <c r="XFD5" s="189"/>
    </row>
    <row r="6" spans="1:25 16375:16384" s="54" customFormat="1" ht="42" customHeight="1" thickTop="1" x14ac:dyDescent="0.2">
      <c r="A6" s="60"/>
      <c r="B6" s="55"/>
      <c r="C6" s="55"/>
      <c r="D6" s="55"/>
      <c r="E6" s="55"/>
      <c r="F6" s="55"/>
      <c r="G6" s="56"/>
      <c r="H6" s="56"/>
      <c r="I6" s="55"/>
      <c r="J6" s="55"/>
      <c r="K6" s="86"/>
      <c r="L6" s="57"/>
      <c r="M6" s="58"/>
      <c r="N6" s="59"/>
      <c r="O6" s="58"/>
      <c r="P6" s="59"/>
      <c r="Q6" s="58"/>
      <c r="R6" s="52"/>
      <c r="S6" s="60"/>
      <c r="T6" s="60"/>
      <c r="U6" s="60"/>
      <c r="V6" s="60"/>
      <c r="W6" s="20" t="b">
        <f>O6&gt;=M6</f>
        <v>1</v>
      </c>
      <c r="X6" s="19" t="b">
        <f>Q6&gt;=O6</f>
        <v>1</v>
      </c>
      <c r="Y6" s="19" t="e">
        <f>O6&gt;___Summary!#REF!</f>
        <v>#REF!</v>
      </c>
      <c r="XEU6" s="189"/>
      <c r="XEV6" s="189"/>
      <c r="XEW6" s="189"/>
      <c r="XEX6" s="189"/>
      <c r="XEY6" s="189"/>
      <c r="XEZ6" s="189"/>
      <c r="XFA6" s="189"/>
      <c r="XFB6" s="189"/>
      <c r="XFC6" s="189"/>
      <c r="XFD6" s="189"/>
    </row>
    <row r="7" spans="1:25 16375:16384" s="54" customFormat="1" ht="42" customHeight="1" x14ac:dyDescent="0.2">
      <c r="A7" s="60"/>
      <c r="B7" s="55"/>
      <c r="C7" s="55"/>
      <c r="D7" s="55"/>
      <c r="E7" s="55"/>
      <c r="F7" s="55"/>
      <c r="G7" s="56"/>
      <c r="H7" s="56"/>
      <c r="I7" s="55"/>
      <c r="J7" s="55"/>
      <c r="K7" s="86"/>
      <c r="L7" s="57"/>
      <c r="M7" s="58"/>
      <c r="N7" s="59"/>
      <c r="O7" s="58"/>
      <c r="P7" s="59"/>
      <c r="Q7" s="58"/>
      <c r="R7" s="52"/>
      <c r="S7" s="60"/>
      <c r="T7" s="60"/>
      <c r="U7" s="60"/>
      <c r="V7" s="60"/>
      <c r="W7" s="20" t="b">
        <f>O7&gt;=M7</f>
        <v>1</v>
      </c>
      <c r="X7" s="19" t="b">
        <f>Q7&gt;=O7</f>
        <v>1</v>
      </c>
      <c r="Y7" s="19" t="e">
        <f>O7&gt;___Summary!#REF!</f>
        <v>#REF!</v>
      </c>
      <c r="XEU7" s="189"/>
      <c r="XEV7" s="189"/>
      <c r="XEW7" s="189"/>
      <c r="XEX7" s="189"/>
      <c r="XEY7" s="189"/>
      <c r="XEZ7" s="189"/>
      <c r="XFA7" s="189"/>
      <c r="XFB7" s="189"/>
      <c r="XFC7" s="189"/>
      <c r="XFD7" s="189"/>
    </row>
    <row r="8" spans="1:25 16375:16384" s="54" customFormat="1" ht="42" customHeight="1" x14ac:dyDescent="0.2">
      <c r="A8" s="60"/>
      <c r="B8" s="60"/>
      <c r="C8" s="60"/>
      <c r="D8" s="60"/>
      <c r="E8" s="60"/>
      <c r="F8" s="60"/>
      <c r="G8" s="61"/>
      <c r="H8" s="61"/>
      <c r="I8" s="60"/>
      <c r="J8" s="60"/>
      <c r="K8" s="87"/>
      <c r="L8" s="62"/>
      <c r="M8" s="63"/>
      <c r="N8" s="64"/>
      <c r="O8" s="58"/>
      <c r="P8" s="64"/>
      <c r="Q8" s="58"/>
      <c r="R8" s="52"/>
      <c r="S8" s="60"/>
      <c r="T8" s="60"/>
      <c r="U8" s="60"/>
      <c r="V8" s="60"/>
      <c r="W8" s="20" t="b">
        <f t="shared" ref="W8:W71" si="0">O8&gt;=M8</f>
        <v>1</v>
      </c>
      <c r="X8" s="19" t="b">
        <f t="shared" ref="X8:X71" si="1">Q8&gt;=O8</f>
        <v>1</v>
      </c>
      <c r="Y8" s="19" t="e">
        <f>O8&gt;___Summary!#REF!</f>
        <v>#REF!</v>
      </c>
      <c r="XEU8" s="189"/>
      <c r="XEV8" s="189"/>
      <c r="XEW8" s="189"/>
      <c r="XEX8" s="189"/>
      <c r="XEY8" s="189"/>
      <c r="XEZ8" s="189"/>
      <c r="XFA8" s="189"/>
      <c r="XFB8" s="189"/>
      <c r="XFC8" s="189"/>
      <c r="XFD8" s="189"/>
    </row>
    <row r="9" spans="1:25 16375:16384" s="54" customFormat="1" ht="42" customHeight="1" x14ac:dyDescent="0.2">
      <c r="A9" s="60"/>
      <c r="B9" s="60"/>
      <c r="C9" s="60"/>
      <c r="D9" s="60"/>
      <c r="E9" s="60"/>
      <c r="F9" s="60"/>
      <c r="G9" s="61"/>
      <c r="H9" s="61"/>
      <c r="I9" s="60"/>
      <c r="J9" s="60"/>
      <c r="K9" s="87"/>
      <c r="L9" s="62"/>
      <c r="M9" s="63"/>
      <c r="N9" s="64"/>
      <c r="O9" s="58"/>
      <c r="P9" s="64"/>
      <c r="Q9" s="58"/>
      <c r="R9" s="52"/>
      <c r="S9" s="60"/>
      <c r="T9" s="60"/>
      <c r="U9" s="60"/>
      <c r="V9" s="60"/>
      <c r="W9" s="20" t="b">
        <f t="shared" si="0"/>
        <v>1</v>
      </c>
      <c r="X9" s="19" t="b">
        <f t="shared" si="1"/>
        <v>1</v>
      </c>
      <c r="Y9" s="19" t="e">
        <f>O9&gt;___Summary!#REF!</f>
        <v>#REF!</v>
      </c>
      <c r="XEU9" s="189"/>
      <c r="XEV9" s="189"/>
      <c r="XEW9" s="189"/>
      <c r="XEX9" s="189"/>
      <c r="XEY9" s="189"/>
      <c r="XEZ9" s="189"/>
      <c r="XFA9" s="189"/>
      <c r="XFB9" s="189"/>
      <c r="XFC9" s="189"/>
      <c r="XFD9" s="189"/>
    </row>
    <row r="10" spans="1:25 16375:16384" s="54" customFormat="1" ht="42" customHeight="1" x14ac:dyDescent="0.2">
      <c r="A10" s="60"/>
      <c r="B10" s="60"/>
      <c r="C10" s="60"/>
      <c r="D10" s="60"/>
      <c r="E10" s="60"/>
      <c r="F10" s="60"/>
      <c r="G10" s="61"/>
      <c r="H10" s="61"/>
      <c r="I10" s="60"/>
      <c r="J10" s="60"/>
      <c r="K10" s="87"/>
      <c r="L10" s="62"/>
      <c r="M10" s="63"/>
      <c r="N10" s="64"/>
      <c r="O10" s="58"/>
      <c r="P10" s="64"/>
      <c r="Q10" s="58"/>
      <c r="R10" s="52"/>
      <c r="S10" s="60"/>
      <c r="T10" s="60"/>
      <c r="U10" s="60"/>
      <c r="V10" s="60"/>
      <c r="W10" s="20" t="b">
        <f t="shared" si="0"/>
        <v>1</v>
      </c>
      <c r="X10" s="19" t="b">
        <f t="shared" si="1"/>
        <v>1</v>
      </c>
      <c r="Y10" s="19" t="e">
        <f>O10&gt;___Summary!#REF!</f>
        <v>#REF!</v>
      </c>
      <c r="XEU10" s="189"/>
      <c r="XEV10" s="189"/>
      <c r="XEW10" s="189"/>
      <c r="XEX10" s="189"/>
      <c r="XEY10" s="189"/>
      <c r="XEZ10" s="189"/>
      <c r="XFA10" s="189"/>
      <c r="XFB10" s="189"/>
      <c r="XFC10" s="189"/>
      <c r="XFD10" s="189"/>
    </row>
    <row r="11" spans="1:25 16375:16384" s="54" customFormat="1" ht="42" customHeight="1" x14ac:dyDescent="0.2">
      <c r="A11" s="60"/>
      <c r="B11" s="60"/>
      <c r="C11" s="60"/>
      <c r="D11" s="60"/>
      <c r="E11" s="60"/>
      <c r="F11" s="60"/>
      <c r="G11" s="61"/>
      <c r="H11" s="61"/>
      <c r="I11" s="60"/>
      <c r="J11" s="60"/>
      <c r="K11" s="87"/>
      <c r="L11" s="62"/>
      <c r="M11" s="63"/>
      <c r="N11" s="64"/>
      <c r="O11" s="58"/>
      <c r="P11" s="64"/>
      <c r="Q11" s="58"/>
      <c r="R11" s="52"/>
      <c r="S11" s="60"/>
      <c r="T11" s="60"/>
      <c r="U11" s="60"/>
      <c r="V11" s="60"/>
      <c r="W11" s="20" t="b">
        <f t="shared" si="0"/>
        <v>1</v>
      </c>
      <c r="X11" s="19" t="b">
        <f t="shared" si="1"/>
        <v>1</v>
      </c>
      <c r="Y11" s="19" t="e">
        <f>O11&gt;___Summary!#REF!</f>
        <v>#REF!</v>
      </c>
      <c r="XEU11" s="189"/>
      <c r="XEV11" s="189"/>
      <c r="XEW11" s="189"/>
      <c r="XEX11" s="189"/>
      <c r="XEY11" s="189"/>
      <c r="XEZ11" s="189"/>
      <c r="XFA11" s="189"/>
      <c r="XFB11" s="189"/>
      <c r="XFC11" s="189"/>
      <c r="XFD11" s="189"/>
    </row>
    <row r="12" spans="1:25 16375:16384" s="54" customFormat="1" ht="42" customHeight="1" x14ac:dyDescent="0.2">
      <c r="A12" s="60"/>
      <c r="B12" s="60"/>
      <c r="C12" s="60"/>
      <c r="D12" s="60"/>
      <c r="E12" s="60"/>
      <c r="F12" s="60"/>
      <c r="G12" s="61"/>
      <c r="H12" s="61"/>
      <c r="I12" s="60"/>
      <c r="J12" s="60"/>
      <c r="K12" s="87"/>
      <c r="L12" s="62"/>
      <c r="M12" s="63"/>
      <c r="N12" s="64"/>
      <c r="O12" s="58"/>
      <c r="P12" s="64"/>
      <c r="Q12" s="58"/>
      <c r="R12" s="52"/>
      <c r="S12" s="60"/>
      <c r="T12" s="60"/>
      <c r="U12" s="60"/>
      <c r="V12" s="60"/>
      <c r="W12" s="20" t="b">
        <f t="shared" si="0"/>
        <v>1</v>
      </c>
      <c r="X12" s="19" t="b">
        <f t="shared" si="1"/>
        <v>1</v>
      </c>
      <c r="Y12" s="19" t="e">
        <f>O12&gt;___Summary!#REF!</f>
        <v>#REF!</v>
      </c>
      <c r="XEU12" s="189"/>
      <c r="XEV12" s="189"/>
      <c r="XEW12" s="189"/>
      <c r="XEX12" s="189"/>
      <c r="XEY12" s="189"/>
      <c r="XEZ12" s="189"/>
      <c r="XFA12" s="189"/>
      <c r="XFB12" s="189"/>
      <c r="XFC12" s="189"/>
      <c r="XFD12" s="189"/>
    </row>
    <row r="13" spans="1:25 16375:16384" s="54" customFormat="1" ht="42" customHeight="1" x14ac:dyDescent="0.2">
      <c r="A13" s="60"/>
      <c r="B13" s="60"/>
      <c r="C13" s="60"/>
      <c r="D13" s="60"/>
      <c r="E13" s="60"/>
      <c r="F13" s="60"/>
      <c r="G13" s="61"/>
      <c r="H13" s="61"/>
      <c r="I13" s="60"/>
      <c r="J13" s="60"/>
      <c r="K13" s="87"/>
      <c r="L13" s="62"/>
      <c r="M13" s="63"/>
      <c r="N13" s="64"/>
      <c r="O13" s="58"/>
      <c r="P13" s="64"/>
      <c r="Q13" s="58"/>
      <c r="R13" s="52"/>
      <c r="S13" s="60"/>
      <c r="T13" s="60"/>
      <c r="U13" s="60"/>
      <c r="V13" s="60"/>
      <c r="W13" s="20" t="b">
        <f t="shared" si="0"/>
        <v>1</v>
      </c>
      <c r="X13" s="19" t="b">
        <f t="shared" si="1"/>
        <v>1</v>
      </c>
      <c r="Y13" s="19" t="e">
        <f>O13&gt;___Summary!#REF!</f>
        <v>#REF!</v>
      </c>
      <c r="XEU13" s="189"/>
      <c r="XEV13" s="189"/>
      <c r="XEW13" s="189"/>
      <c r="XEX13" s="189"/>
      <c r="XEY13" s="189"/>
      <c r="XEZ13" s="189"/>
      <c r="XFA13" s="189"/>
      <c r="XFB13" s="189"/>
      <c r="XFC13" s="189"/>
      <c r="XFD13" s="189"/>
    </row>
    <row r="14" spans="1:25 16375:16384" s="54" customFormat="1" ht="42" customHeight="1" x14ac:dyDescent="0.2">
      <c r="A14" s="60"/>
      <c r="B14" s="60"/>
      <c r="C14" s="60"/>
      <c r="D14" s="60"/>
      <c r="E14" s="60"/>
      <c r="F14" s="60"/>
      <c r="G14" s="61"/>
      <c r="H14" s="61"/>
      <c r="I14" s="60"/>
      <c r="J14" s="60"/>
      <c r="K14" s="87"/>
      <c r="L14" s="62"/>
      <c r="M14" s="63"/>
      <c r="N14" s="64"/>
      <c r="O14" s="58"/>
      <c r="P14" s="64"/>
      <c r="Q14" s="58"/>
      <c r="R14" s="52"/>
      <c r="S14" s="60"/>
      <c r="T14" s="60"/>
      <c r="U14" s="60"/>
      <c r="V14" s="60"/>
      <c r="W14" s="20" t="b">
        <f t="shared" si="0"/>
        <v>1</v>
      </c>
      <c r="X14" s="19" t="b">
        <f t="shared" si="1"/>
        <v>1</v>
      </c>
      <c r="Y14" s="19" t="e">
        <f>O14&gt;___Summary!#REF!</f>
        <v>#REF!</v>
      </c>
      <c r="XEU14" s="189"/>
      <c r="XEV14" s="189"/>
      <c r="XEW14" s="189"/>
      <c r="XEX14" s="189"/>
      <c r="XEY14" s="189"/>
      <c r="XEZ14" s="189"/>
      <c r="XFA14" s="189"/>
      <c r="XFB14" s="189"/>
      <c r="XFC14" s="189"/>
      <c r="XFD14" s="189"/>
    </row>
    <row r="15" spans="1:25 16375:16384" s="54" customFormat="1" ht="42" customHeight="1" x14ac:dyDescent="0.2">
      <c r="A15" s="60"/>
      <c r="B15" s="60"/>
      <c r="C15" s="60"/>
      <c r="D15" s="60"/>
      <c r="E15" s="60"/>
      <c r="F15" s="60"/>
      <c r="G15" s="61"/>
      <c r="H15" s="61"/>
      <c r="I15" s="60"/>
      <c r="J15" s="60"/>
      <c r="K15" s="87"/>
      <c r="L15" s="62"/>
      <c r="M15" s="63"/>
      <c r="N15" s="64"/>
      <c r="O15" s="58"/>
      <c r="P15" s="64"/>
      <c r="Q15" s="58"/>
      <c r="R15" s="52"/>
      <c r="S15" s="60"/>
      <c r="T15" s="60"/>
      <c r="U15" s="60"/>
      <c r="V15" s="60"/>
      <c r="W15" s="20" t="b">
        <f t="shared" si="0"/>
        <v>1</v>
      </c>
      <c r="X15" s="19" t="b">
        <f t="shared" si="1"/>
        <v>1</v>
      </c>
      <c r="Y15" s="19" t="e">
        <f>O15&gt;___Summary!#REF!</f>
        <v>#REF!</v>
      </c>
      <c r="XEU15" s="189"/>
      <c r="XEV15" s="189"/>
      <c r="XEW15" s="189"/>
      <c r="XEX15" s="189"/>
      <c r="XEY15" s="189"/>
      <c r="XEZ15" s="189"/>
      <c r="XFA15" s="189"/>
      <c r="XFB15" s="189"/>
      <c r="XFC15" s="189"/>
      <c r="XFD15" s="189"/>
    </row>
    <row r="16" spans="1:25 16375:16384" s="54" customFormat="1" ht="42" customHeight="1" x14ac:dyDescent="0.2">
      <c r="A16" s="60"/>
      <c r="B16" s="60"/>
      <c r="C16" s="60"/>
      <c r="D16" s="60"/>
      <c r="E16" s="60"/>
      <c r="F16" s="60"/>
      <c r="G16" s="61"/>
      <c r="H16" s="61"/>
      <c r="I16" s="60"/>
      <c r="J16" s="60"/>
      <c r="K16" s="87"/>
      <c r="L16" s="62"/>
      <c r="M16" s="63"/>
      <c r="N16" s="64"/>
      <c r="O16" s="58"/>
      <c r="P16" s="64"/>
      <c r="Q16" s="58"/>
      <c r="R16" s="52"/>
      <c r="S16" s="60"/>
      <c r="T16" s="60"/>
      <c r="U16" s="60"/>
      <c r="V16" s="60"/>
      <c r="W16" s="20" t="b">
        <f t="shared" si="0"/>
        <v>1</v>
      </c>
      <c r="X16" s="19" t="b">
        <f t="shared" si="1"/>
        <v>1</v>
      </c>
      <c r="Y16" s="19" t="e">
        <f>O16&gt;___Summary!#REF!</f>
        <v>#REF!</v>
      </c>
      <c r="XEU16" s="189"/>
      <c r="XEV16" s="189"/>
      <c r="XEW16" s="189"/>
      <c r="XEX16" s="189"/>
      <c r="XEY16" s="189"/>
      <c r="XEZ16" s="189"/>
      <c r="XFA16" s="189"/>
      <c r="XFB16" s="189"/>
      <c r="XFC16" s="189"/>
      <c r="XFD16" s="189"/>
    </row>
    <row r="17" spans="1:25 16375:16384" s="54" customFormat="1" ht="42" customHeight="1" x14ac:dyDescent="0.2">
      <c r="A17" s="60"/>
      <c r="B17" s="60"/>
      <c r="C17" s="60"/>
      <c r="D17" s="60"/>
      <c r="E17" s="60"/>
      <c r="F17" s="60"/>
      <c r="G17" s="61"/>
      <c r="H17" s="61"/>
      <c r="I17" s="60"/>
      <c r="J17" s="60"/>
      <c r="K17" s="87"/>
      <c r="L17" s="62"/>
      <c r="M17" s="63"/>
      <c r="N17" s="64"/>
      <c r="O17" s="58"/>
      <c r="P17" s="64"/>
      <c r="Q17" s="58"/>
      <c r="R17" s="52"/>
      <c r="S17" s="60"/>
      <c r="T17" s="60"/>
      <c r="U17" s="60"/>
      <c r="V17" s="60"/>
      <c r="W17" s="20" t="b">
        <f t="shared" si="0"/>
        <v>1</v>
      </c>
      <c r="X17" s="19" t="b">
        <f t="shared" si="1"/>
        <v>1</v>
      </c>
      <c r="Y17" s="19" t="e">
        <f>O17&gt;___Summary!#REF!</f>
        <v>#REF!</v>
      </c>
      <c r="XEU17" s="189"/>
      <c r="XEV17" s="189"/>
      <c r="XEW17" s="189"/>
      <c r="XEX17" s="189"/>
      <c r="XEY17" s="189"/>
      <c r="XEZ17" s="189"/>
      <c r="XFA17" s="189"/>
      <c r="XFB17" s="189"/>
      <c r="XFC17" s="189"/>
      <c r="XFD17" s="189"/>
    </row>
    <row r="18" spans="1:25 16375:16384" s="54" customFormat="1" ht="42" customHeight="1" x14ac:dyDescent="0.2">
      <c r="A18" s="60"/>
      <c r="B18" s="60"/>
      <c r="C18" s="60"/>
      <c r="D18" s="60"/>
      <c r="E18" s="60"/>
      <c r="F18" s="60"/>
      <c r="G18" s="61"/>
      <c r="H18" s="61"/>
      <c r="I18" s="60"/>
      <c r="J18" s="60"/>
      <c r="K18" s="87"/>
      <c r="L18" s="62"/>
      <c r="M18" s="63"/>
      <c r="N18" s="64"/>
      <c r="O18" s="58"/>
      <c r="P18" s="64"/>
      <c r="Q18" s="58"/>
      <c r="R18" s="52"/>
      <c r="S18" s="60"/>
      <c r="T18" s="60"/>
      <c r="U18" s="60"/>
      <c r="V18" s="60"/>
      <c r="W18" s="20" t="b">
        <f t="shared" si="0"/>
        <v>1</v>
      </c>
      <c r="X18" s="19" t="b">
        <f t="shared" si="1"/>
        <v>1</v>
      </c>
      <c r="Y18" s="19" t="e">
        <f>O18&gt;___Summary!#REF!</f>
        <v>#REF!</v>
      </c>
      <c r="XEU18" s="189"/>
      <c r="XEV18" s="189"/>
      <c r="XEW18" s="189"/>
      <c r="XEX18" s="189"/>
      <c r="XEY18" s="189"/>
      <c r="XEZ18" s="189"/>
      <c r="XFA18" s="189"/>
      <c r="XFB18" s="189"/>
      <c r="XFC18" s="189"/>
      <c r="XFD18" s="189"/>
    </row>
    <row r="19" spans="1:25 16375:16384" s="54" customFormat="1" ht="42" customHeight="1" x14ac:dyDescent="0.2">
      <c r="A19" s="60"/>
      <c r="B19" s="60"/>
      <c r="C19" s="60"/>
      <c r="D19" s="60"/>
      <c r="E19" s="60"/>
      <c r="F19" s="60"/>
      <c r="G19" s="61"/>
      <c r="H19" s="61"/>
      <c r="I19" s="60"/>
      <c r="J19" s="60"/>
      <c r="K19" s="87"/>
      <c r="L19" s="62"/>
      <c r="M19" s="63"/>
      <c r="N19" s="64"/>
      <c r="O19" s="58"/>
      <c r="P19" s="64"/>
      <c r="Q19" s="58"/>
      <c r="R19" s="52"/>
      <c r="S19" s="60"/>
      <c r="T19" s="60"/>
      <c r="U19" s="60"/>
      <c r="V19" s="60"/>
      <c r="W19" s="20" t="b">
        <f t="shared" si="0"/>
        <v>1</v>
      </c>
      <c r="X19" s="19" t="b">
        <f t="shared" si="1"/>
        <v>1</v>
      </c>
      <c r="Y19" s="19" t="e">
        <f>O19&gt;___Summary!#REF!</f>
        <v>#REF!</v>
      </c>
      <c r="XEU19" s="189"/>
      <c r="XEV19" s="189"/>
      <c r="XEW19" s="189"/>
      <c r="XEX19" s="189"/>
      <c r="XEY19" s="189"/>
      <c r="XEZ19" s="189"/>
      <c r="XFA19" s="189"/>
      <c r="XFB19" s="189"/>
      <c r="XFC19" s="189"/>
      <c r="XFD19" s="189"/>
    </row>
    <row r="20" spans="1:25 16375:16384" s="54" customFormat="1" ht="42" customHeight="1" x14ac:dyDescent="0.2">
      <c r="A20" s="60"/>
      <c r="B20" s="60"/>
      <c r="C20" s="60"/>
      <c r="D20" s="60"/>
      <c r="E20" s="60"/>
      <c r="F20" s="60"/>
      <c r="G20" s="61"/>
      <c r="H20" s="61"/>
      <c r="I20" s="60"/>
      <c r="J20" s="60"/>
      <c r="K20" s="87"/>
      <c r="L20" s="62"/>
      <c r="M20" s="63"/>
      <c r="N20" s="64"/>
      <c r="O20" s="58"/>
      <c r="P20" s="64"/>
      <c r="Q20" s="58"/>
      <c r="R20" s="52"/>
      <c r="S20" s="60"/>
      <c r="T20" s="60"/>
      <c r="U20" s="60"/>
      <c r="V20" s="60"/>
      <c r="W20" s="20" t="b">
        <f t="shared" si="0"/>
        <v>1</v>
      </c>
      <c r="X20" s="19" t="b">
        <f t="shared" si="1"/>
        <v>1</v>
      </c>
      <c r="Y20" s="19" t="e">
        <f>O20&gt;___Summary!#REF!</f>
        <v>#REF!</v>
      </c>
      <c r="XEU20" s="189"/>
      <c r="XEV20" s="189"/>
      <c r="XEW20" s="189"/>
      <c r="XEX20" s="189"/>
      <c r="XEY20" s="189"/>
      <c r="XEZ20" s="189"/>
      <c r="XFA20" s="189"/>
      <c r="XFB20" s="189"/>
      <c r="XFC20" s="189"/>
      <c r="XFD20" s="189"/>
    </row>
    <row r="21" spans="1:25 16375:16384" s="54" customFormat="1" ht="42" customHeight="1" x14ac:dyDescent="0.2">
      <c r="A21" s="60"/>
      <c r="B21" s="60"/>
      <c r="C21" s="60"/>
      <c r="D21" s="60"/>
      <c r="E21" s="60"/>
      <c r="F21" s="60"/>
      <c r="G21" s="61"/>
      <c r="H21" s="61"/>
      <c r="I21" s="60"/>
      <c r="J21" s="60"/>
      <c r="K21" s="87"/>
      <c r="L21" s="62"/>
      <c r="M21" s="63"/>
      <c r="N21" s="64"/>
      <c r="O21" s="58"/>
      <c r="P21" s="64"/>
      <c r="Q21" s="58"/>
      <c r="R21" s="52"/>
      <c r="S21" s="60"/>
      <c r="T21" s="60"/>
      <c r="U21" s="60"/>
      <c r="V21" s="60"/>
      <c r="W21" s="20" t="b">
        <f t="shared" si="0"/>
        <v>1</v>
      </c>
      <c r="X21" s="19" t="b">
        <f t="shared" si="1"/>
        <v>1</v>
      </c>
      <c r="Y21" s="19" t="e">
        <f>O21&gt;___Summary!#REF!</f>
        <v>#REF!</v>
      </c>
      <c r="XEU21" s="189"/>
      <c r="XEV21" s="189"/>
      <c r="XEW21" s="189"/>
      <c r="XEX21" s="189"/>
      <c r="XEY21" s="189"/>
      <c r="XEZ21" s="189"/>
      <c r="XFA21" s="189"/>
      <c r="XFB21" s="189"/>
      <c r="XFC21" s="189"/>
      <c r="XFD21" s="189"/>
    </row>
    <row r="22" spans="1:25 16375:16384" s="54" customFormat="1" ht="42" customHeight="1" x14ac:dyDescent="0.2">
      <c r="A22" s="60"/>
      <c r="B22" s="60"/>
      <c r="C22" s="60"/>
      <c r="D22" s="60"/>
      <c r="E22" s="60"/>
      <c r="F22" s="60"/>
      <c r="G22" s="61"/>
      <c r="H22" s="61"/>
      <c r="I22" s="60"/>
      <c r="J22" s="60"/>
      <c r="K22" s="87"/>
      <c r="L22" s="62"/>
      <c r="M22" s="63"/>
      <c r="N22" s="64"/>
      <c r="O22" s="58"/>
      <c r="P22" s="64"/>
      <c r="Q22" s="58"/>
      <c r="R22" s="52"/>
      <c r="S22" s="60"/>
      <c r="T22" s="60"/>
      <c r="U22" s="60"/>
      <c r="V22" s="60"/>
      <c r="W22" s="20" t="b">
        <f t="shared" si="0"/>
        <v>1</v>
      </c>
      <c r="X22" s="19" t="b">
        <f t="shared" si="1"/>
        <v>1</v>
      </c>
      <c r="Y22" s="19" t="e">
        <f>O22&gt;___Summary!#REF!</f>
        <v>#REF!</v>
      </c>
      <c r="XEU22" s="189"/>
      <c r="XEV22" s="189"/>
      <c r="XEW22" s="189"/>
      <c r="XEX22" s="189"/>
      <c r="XEY22" s="189"/>
      <c r="XEZ22" s="189"/>
      <c r="XFA22" s="189"/>
      <c r="XFB22" s="189"/>
      <c r="XFC22" s="189"/>
      <c r="XFD22" s="189"/>
    </row>
    <row r="23" spans="1:25 16375:16384" s="54" customFormat="1" ht="42" customHeight="1" x14ac:dyDescent="0.2">
      <c r="A23" s="60"/>
      <c r="B23" s="60"/>
      <c r="C23" s="60"/>
      <c r="D23" s="60"/>
      <c r="E23" s="60"/>
      <c r="F23" s="60"/>
      <c r="G23" s="61"/>
      <c r="H23" s="61"/>
      <c r="I23" s="60"/>
      <c r="J23" s="60"/>
      <c r="K23" s="87"/>
      <c r="L23" s="62"/>
      <c r="M23" s="63"/>
      <c r="N23" s="64"/>
      <c r="O23" s="58"/>
      <c r="P23" s="64"/>
      <c r="Q23" s="58"/>
      <c r="R23" s="52"/>
      <c r="S23" s="60"/>
      <c r="T23" s="60"/>
      <c r="U23" s="60"/>
      <c r="V23" s="60"/>
      <c r="W23" s="20" t="b">
        <f t="shared" si="0"/>
        <v>1</v>
      </c>
      <c r="X23" s="19" t="b">
        <f t="shared" si="1"/>
        <v>1</v>
      </c>
      <c r="Y23" s="19" t="e">
        <f>O23&gt;___Summary!#REF!</f>
        <v>#REF!</v>
      </c>
      <c r="XEU23" s="189"/>
      <c r="XEV23" s="189"/>
      <c r="XEW23" s="189"/>
      <c r="XEX23" s="189"/>
      <c r="XEY23" s="189"/>
      <c r="XEZ23" s="189"/>
      <c r="XFA23" s="189"/>
      <c r="XFB23" s="189"/>
      <c r="XFC23" s="189"/>
      <c r="XFD23" s="189"/>
    </row>
    <row r="24" spans="1:25 16375:16384" s="54" customFormat="1" ht="42" customHeight="1" x14ac:dyDescent="0.2">
      <c r="A24" s="60"/>
      <c r="B24" s="60"/>
      <c r="C24" s="60"/>
      <c r="D24" s="60"/>
      <c r="E24" s="60"/>
      <c r="F24" s="60"/>
      <c r="G24" s="61"/>
      <c r="H24" s="61"/>
      <c r="I24" s="60"/>
      <c r="J24" s="60"/>
      <c r="K24" s="87"/>
      <c r="L24" s="62"/>
      <c r="M24" s="63"/>
      <c r="N24" s="64"/>
      <c r="O24" s="58"/>
      <c r="P24" s="64"/>
      <c r="Q24" s="58"/>
      <c r="R24" s="52"/>
      <c r="S24" s="60"/>
      <c r="T24" s="60"/>
      <c r="U24" s="60"/>
      <c r="V24" s="60"/>
      <c r="W24" s="20" t="b">
        <f t="shared" si="0"/>
        <v>1</v>
      </c>
      <c r="X24" s="19" t="b">
        <f t="shared" si="1"/>
        <v>1</v>
      </c>
      <c r="Y24" s="19" t="e">
        <f>O24&gt;___Summary!#REF!</f>
        <v>#REF!</v>
      </c>
      <c r="XEU24" s="189"/>
      <c r="XEV24" s="189"/>
      <c r="XEW24" s="189"/>
      <c r="XEX24" s="189"/>
      <c r="XEY24" s="189"/>
      <c r="XEZ24" s="189"/>
      <c r="XFA24" s="189"/>
      <c r="XFB24" s="189"/>
      <c r="XFC24" s="189"/>
      <c r="XFD24" s="189"/>
    </row>
    <row r="25" spans="1:25 16375:16384" s="54" customFormat="1" ht="42" customHeight="1" x14ac:dyDescent="0.2">
      <c r="A25" s="60"/>
      <c r="B25" s="60"/>
      <c r="C25" s="60"/>
      <c r="D25" s="60"/>
      <c r="E25" s="60"/>
      <c r="F25" s="60"/>
      <c r="G25" s="61"/>
      <c r="H25" s="61"/>
      <c r="I25" s="60"/>
      <c r="J25" s="60"/>
      <c r="K25" s="87"/>
      <c r="L25" s="62"/>
      <c r="M25" s="63"/>
      <c r="N25" s="64"/>
      <c r="O25" s="58"/>
      <c r="P25" s="64"/>
      <c r="Q25" s="58"/>
      <c r="R25" s="52"/>
      <c r="S25" s="60"/>
      <c r="T25" s="60"/>
      <c r="U25" s="60"/>
      <c r="V25" s="60"/>
      <c r="W25" s="20" t="b">
        <f t="shared" si="0"/>
        <v>1</v>
      </c>
      <c r="X25" s="19" t="b">
        <f t="shared" si="1"/>
        <v>1</v>
      </c>
      <c r="Y25" s="19" t="e">
        <f>O25&gt;___Summary!#REF!</f>
        <v>#REF!</v>
      </c>
      <c r="XEU25" s="189"/>
      <c r="XEV25" s="189"/>
      <c r="XEW25" s="189"/>
      <c r="XEX25" s="189"/>
      <c r="XEY25" s="189"/>
      <c r="XEZ25" s="189"/>
      <c r="XFA25" s="189"/>
      <c r="XFB25" s="189"/>
      <c r="XFC25" s="189"/>
      <c r="XFD25" s="189"/>
    </row>
    <row r="26" spans="1:25 16375:16384" s="54" customFormat="1" ht="42" customHeight="1" x14ac:dyDescent="0.2">
      <c r="A26" s="60"/>
      <c r="B26" s="60"/>
      <c r="C26" s="60"/>
      <c r="D26" s="60"/>
      <c r="E26" s="60"/>
      <c r="F26" s="60"/>
      <c r="G26" s="61"/>
      <c r="H26" s="61"/>
      <c r="I26" s="60"/>
      <c r="J26" s="60"/>
      <c r="K26" s="87"/>
      <c r="L26" s="62"/>
      <c r="M26" s="63"/>
      <c r="N26" s="64"/>
      <c r="O26" s="58"/>
      <c r="P26" s="64"/>
      <c r="Q26" s="58"/>
      <c r="R26" s="52"/>
      <c r="S26" s="60"/>
      <c r="T26" s="60"/>
      <c r="U26" s="60"/>
      <c r="V26" s="60"/>
      <c r="W26" s="20" t="b">
        <f t="shared" si="0"/>
        <v>1</v>
      </c>
      <c r="X26" s="19" t="b">
        <f t="shared" si="1"/>
        <v>1</v>
      </c>
      <c r="Y26" s="19" t="e">
        <f>O26&gt;___Summary!#REF!</f>
        <v>#REF!</v>
      </c>
      <c r="XEU26" s="189"/>
      <c r="XEV26" s="189"/>
      <c r="XEW26" s="189"/>
      <c r="XEX26" s="189"/>
      <c r="XEY26" s="189"/>
      <c r="XEZ26" s="189"/>
      <c r="XFA26" s="189"/>
      <c r="XFB26" s="189"/>
      <c r="XFC26" s="189"/>
      <c r="XFD26" s="189"/>
    </row>
    <row r="27" spans="1:25 16375:16384" s="54" customFormat="1" ht="42" customHeight="1" x14ac:dyDescent="0.2">
      <c r="A27" s="60"/>
      <c r="B27" s="60"/>
      <c r="C27" s="60"/>
      <c r="D27" s="60"/>
      <c r="E27" s="60"/>
      <c r="F27" s="60"/>
      <c r="G27" s="61"/>
      <c r="H27" s="61"/>
      <c r="I27" s="60"/>
      <c r="J27" s="60"/>
      <c r="K27" s="87"/>
      <c r="L27" s="62"/>
      <c r="M27" s="63"/>
      <c r="N27" s="64"/>
      <c r="O27" s="58"/>
      <c r="P27" s="64"/>
      <c r="Q27" s="58"/>
      <c r="R27" s="52"/>
      <c r="S27" s="60"/>
      <c r="T27" s="60"/>
      <c r="U27" s="60"/>
      <c r="V27" s="60"/>
      <c r="W27" s="20" t="b">
        <f t="shared" si="0"/>
        <v>1</v>
      </c>
      <c r="X27" s="19" t="b">
        <f t="shared" si="1"/>
        <v>1</v>
      </c>
      <c r="Y27" s="19" t="e">
        <f>O27&gt;___Summary!#REF!</f>
        <v>#REF!</v>
      </c>
      <c r="XEU27" s="189"/>
      <c r="XEV27" s="189"/>
      <c r="XEW27" s="189"/>
      <c r="XEX27" s="189"/>
      <c r="XEY27" s="189"/>
      <c r="XEZ27" s="189"/>
      <c r="XFA27" s="189"/>
      <c r="XFB27" s="189"/>
      <c r="XFC27" s="189"/>
      <c r="XFD27" s="189"/>
    </row>
    <row r="28" spans="1:25 16375:16384" s="54" customFormat="1" ht="42" customHeight="1" x14ac:dyDescent="0.2">
      <c r="A28" s="60"/>
      <c r="B28" s="60"/>
      <c r="C28" s="60"/>
      <c r="D28" s="60"/>
      <c r="E28" s="60"/>
      <c r="F28" s="60"/>
      <c r="G28" s="61"/>
      <c r="H28" s="61"/>
      <c r="I28" s="60"/>
      <c r="J28" s="60"/>
      <c r="K28" s="87"/>
      <c r="L28" s="62"/>
      <c r="M28" s="63"/>
      <c r="N28" s="64"/>
      <c r="O28" s="58"/>
      <c r="P28" s="64"/>
      <c r="Q28" s="58"/>
      <c r="R28" s="52"/>
      <c r="S28" s="60"/>
      <c r="T28" s="60"/>
      <c r="U28" s="60"/>
      <c r="V28" s="60"/>
      <c r="W28" s="20" t="b">
        <f t="shared" si="0"/>
        <v>1</v>
      </c>
      <c r="X28" s="19" t="b">
        <f t="shared" si="1"/>
        <v>1</v>
      </c>
      <c r="Y28" s="19" t="e">
        <f>O28&gt;___Summary!#REF!</f>
        <v>#REF!</v>
      </c>
      <c r="XEU28" s="189"/>
      <c r="XEV28" s="189"/>
      <c r="XEW28" s="189"/>
      <c r="XEX28" s="189"/>
      <c r="XEY28" s="189"/>
      <c r="XEZ28" s="189"/>
      <c r="XFA28" s="189"/>
      <c r="XFB28" s="189"/>
      <c r="XFC28" s="189"/>
      <c r="XFD28" s="189"/>
    </row>
    <row r="29" spans="1:25 16375:16384" s="54" customFormat="1" ht="42" customHeight="1" x14ac:dyDescent="0.2">
      <c r="A29" s="60"/>
      <c r="B29" s="60"/>
      <c r="C29" s="60"/>
      <c r="D29" s="60"/>
      <c r="E29" s="60"/>
      <c r="F29" s="60"/>
      <c r="G29" s="61"/>
      <c r="H29" s="61"/>
      <c r="I29" s="60"/>
      <c r="J29" s="60"/>
      <c r="K29" s="87"/>
      <c r="L29" s="62"/>
      <c r="M29" s="63"/>
      <c r="N29" s="64"/>
      <c r="O29" s="58"/>
      <c r="P29" s="64"/>
      <c r="Q29" s="58"/>
      <c r="R29" s="52"/>
      <c r="S29" s="60"/>
      <c r="T29" s="60"/>
      <c r="U29" s="60"/>
      <c r="V29" s="60"/>
      <c r="W29" s="20" t="b">
        <f t="shared" si="0"/>
        <v>1</v>
      </c>
      <c r="X29" s="19" t="b">
        <f t="shared" si="1"/>
        <v>1</v>
      </c>
      <c r="Y29" s="19" t="e">
        <f>O29&gt;___Summary!#REF!</f>
        <v>#REF!</v>
      </c>
      <c r="XEU29" s="189"/>
      <c r="XEV29" s="189"/>
      <c r="XEW29" s="189"/>
      <c r="XEX29" s="189"/>
      <c r="XEY29" s="189"/>
      <c r="XEZ29" s="189"/>
      <c r="XFA29" s="189"/>
      <c r="XFB29" s="189"/>
      <c r="XFC29" s="189"/>
      <c r="XFD29" s="189"/>
    </row>
    <row r="30" spans="1:25 16375:16384" s="54" customFormat="1" ht="42" customHeight="1" x14ac:dyDescent="0.2">
      <c r="A30" s="60"/>
      <c r="B30" s="60"/>
      <c r="C30" s="60"/>
      <c r="D30" s="60"/>
      <c r="E30" s="60"/>
      <c r="F30" s="60"/>
      <c r="G30" s="61"/>
      <c r="H30" s="61"/>
      <c r="I30" s="60"/>
      <c r="J30" s="60"/>
      <c r="K30" s="87"/>
      <c r="L30" s="62"/>
      <c r="M30" s="63"/>
      <c r="N30" s="64"/>
      <c r="O30" s="58"/>
      <c r="P30" s="64"/>
      <c r="Q30" s="58"/>
      <c r="R30" s="52"/>
      <c r="S30" s="60"/>
      <c r="T30" s="60"/>
      <c r="U30" s="60"/>
      <c r="V30" s="60"/>
      <c r="W30" s="20" t="b">
        <f t="shared" si="0"/>
        <v>1</v>
      </c>
      <c r="X30" s="19" t="b">
        <f t="shared" si="1"/>
        <v>1</v>
      </c>
      <c r="Y30" s="19" t="e">
        <f>O30&gt;___Summary!#REF!</f>
        <v>#REF!</v>
      </c>
      <c r="XEU30" s="189"/>
      <c r="XEV30" s="189"/>
      <c r="XEW30" s="189"/>
      <c r="XEX30" s="189"/>
      <c r="XEY30" s="189"/>
      <c r="XEZ30" s="189"/>
      <c r="XFA30" s="189"/>
      <c r="XFB30" s="189"/>
      <c r="XFC30" s="189"/>
      <c r="XFD30" s="189"/>
    </row>
    <row r="31" spans="1:25 16375:16384" s="54" customFormat="1" ht="42" customHeight="1" x14ac:dyDescent="0.2">
      <c r="A31" s="60"/>
      <c r="B31" s="60"/>
      <c r="C31" s="60"/>
      <c r="D31" s="60"/>
      <c r="E31" s="60"/>
      <c r="F31" s="60"/>
      <c r="G31" s="61"/>
      <c r="H31" s="61"/>
      <c r="I31" s="60"/>
      <c r="J31" s="60"/>
      <c r="K31" s="87"/>
      <c r="L31" s="62"/>
      <c r="M31" s="63"/>
      <c r="N31" s="64"/>
      <c r="O31" s="58"/>
      <c r="P31" s="64"/>
      <c r="Q31" s="58"/>
      <c r="R31" s="52"/>
      <c r="S31" s="60"/>
      <c r="T31" s="60"/>
      <c r="U31" s="60"/>
      <c r="V31" s="60"/>
      <c r="W31" s="20" t="b">
        <f t="shared" si="0"/>
        <v>1</v>
      </c>
      <c r="X31" s="19" t="b">
        <f t="shared" si="1"/>
        <v>1</v>
      </c>
      <c r="Y31" s="19" t="e">
        <f>O31&gt;___Summary!#REF!</f>
        <v>#REF!</v>
      </c>
      <c r="XEU31" s="189"/>
      <c r="XEV31" s="189"/>
      <c r="XEW31" s="189"/>
      <c r="XEX31" s="189"/>
      <c r="XEY31" s="189"/>
      <c r="XEZ31" s="189"/>
      <c r="XFA31" s="189"/>
      <c r="XFB31" s="189"/>
      <c r="XFC31" s="189"/>
      <c r="XFD31" s="189"/>
    </row>
    <row r="32" spans="1:25 16375:16384" s="54" customFormat="1" ht="42" customHeight="1" x14ac:dyDescent="0.2">
      <c r="A32" s="60"/>
      <c r="B32" s="60"/>
      <c r="C32" s="60"/>
      <c r="D32" s="60"/>
      <c r="E32" s="60"/>
      <c r="F32" s="60"/>
      <c r="G32" s="61"/>
      <c r="H32" s="61"/>
      <c r="I32" s="60"/>
      <c r="J32" s="60"/>
      <c r="K32" s="87"/>
      <c r="L32" s="62"/>
      <c r="M32" s="63"/>
      <c r="N32" s="64"/>
      <c r="O32" s="58"/>
      <c r="P32" s="64"/>
      <c r="Q32" s="58"/>
      <c r="R32" s="52"/>
      <c r="S32" s="60"/>
      <c r="T32" s="60"/>
      <c r="U32" s="60"/>
      <c r="V32" s="60"/>
      <c r="W32" s="20" t="b">
        <f t="shared" si="0"/>
        <v>1</v>
      </c>
      <c r="X32" s="19" t="b">
        <f t="shared" si="1"/>
        <v>1</v>
      </c>
      <c r="Y32" s="19" t="e">
        <f>O32&gt;___Summary!#REF!</f>
        <v>#REF!</v>
      </c>
      <c r="XEU32" s="189"/>
      <c r="XEV32" s="189"/>
      <c r="XEW32" s="189"/>
      <c r="XEX32" s="189"/>
      <c r="XEY32" s="189"/>
      <c r="XEZ32" s="189"/>
      <c r="XFA32" s="189"/>
      <c r="XFB32" s="189"/>
      <c r="XFC32" s="189"/>
      <c r="XFD32" s="189"/>
    </row>
    <row r="33" spans="1:25 16375:16384" s="54" customFormat="1" ht="42" customHeight="1" x14ac:dyDescent="0.2">
      <c r="A33" s="60"/>
      <c r="B33" s="60"/>
      <c r="C33" s="60"/>
      <c r="D33" s="60"/>
      <c r="E33" s="60"/>
      <c r="F33" s="60"/>
      <c r="G33" s="61"/>
      <c r="H33" s="61"/>
      <c r="I33" s="60"/>
      <c r="J33" s="60"/>
      <c r="K33" s="87"/>
      <c r="L33" s="62"/>
      <c r="M33" s="63"/>
      <c r="N33" s="64"/>
      <c r="O33" s="58"/>
      <c r="P33" s="64"/>
      <c r="Q33" s="58"/>
      <c r="R33" s="52"/>
      <c r="S33" s="60"/>
      <c r="T33" s="60"/>
      <c r="U33" s="60"/>
      <c r="V33" s="60"/>
      <c r="W33" s="20" t="b">
        <f t="shared" si="0"/>
        <v>1</v>
      </c>
      <c r="X33" s="19" t="b">
        <f t="shared" si="1"/>
        <v>1</v>
      </c>
      <c r="Y33" s="19" t="e">
        <f>O33&gt;___Summary!#REF!</f>
        <v>#REF!</v>
      </c>
      <c r="XEU33" s="189"/>
      <c r="XEV33" s="189"/>
      <c r="XEW33" s="189"/>
      <c r="XEX33" s="189"/>
      <c r="XEY33" s="189"/>
      <c r="XEZ33" s="189"/>
      <c r="XFA33" s="189"/>
      <c r="XFB33" s="189"/>
      <c r="XFC33" s="189"/>
      <c r="XFD33" s="189"/>
    </row>
    <row r="34" spans="1:25 16375:16384" s="54" customFormat="1" ht="42" customHeight="1" x14ac:dyDescent="0.2">
      <c r="A34" s="60"/>
      <c r="B34" s="60"/>
      <c r="C34" s="60"/>
      <c r="D34" s="60"/>
      <c r="E34" s="60"/>
      <c r="F34" s="60"/>
      <c r="G34" s="61"/>
      <c r="H34" s="61"/>
      <c r="I34" s="60"/>
      <c r="J34" s="60"/>
      <c r="K34" s="87"/>
      <c r="L34" s="62"/>
      <c r="M34" s="63"/>
      <c r="N34" s="64"/>
      <c r="O34" s="58"/>
      <c r="P34" s="64"/>
      <c r="Q34" s="58"/>
      <c r="R34" s="52"/>
      <c r="S34" s="60"/>
      <c r="T34" s="60"/>
      <c r="U34" s="60"/>
      <c r="V34" s="60"/>
      <c r="W34" s="20" t="b">
        <f t="shared" si="0"/>
        <v>1</v>
      </c>
      <c r="X34" s="19" t="b">
        <f t="shared" si="1"/>
        <v>1</v>
      </c>
      <c r="Y34" s="19" t="e">
        <f>O34&gt;___Summary!#REF!</f>
        <v>#REF!</v>
      </c>
      <c r="XEU34" s="189"/>
      <c r="XEV34" s="189"/>
      <c r="XEW34" s="189"/>
      <c r="XEX34" s="189"/>
      <c r="XEY34" s="189"/>
      <c r="XEZ34" s="189"/>
      <c r="XFA34" s="189"/>
      <c r="XFB34" s="189"/>
      <c r="XFC34" s="189"/>
      <c r="XFD34" s="189"/>
    </row>
    <row r="35" spans="1:25 16375:16384" s="54" customFormat="1" ht="42" customHeight="1" x14ac:dyDescent="0.2">
      <c r="A35" s="60"/>
      <c r="B35" s="60"/>
      <c r="C35" s="60"/>
      <c r="D35" s="60"/>
      <c r="E35" s="60"/>
      <c r="F35" s="60"/>
      <c r="G35" s="61"/>
      <c r="H35" s="61"/>
      <c r="I35" s="60"/>
      <c r="J35" s="60"/>
      <c r="K35" s="87"/>
      <c r="L35" s="62"/>
      <c r="M35" s="63"/>
      <c r="N35" s="64"/>
      <c r="O35" s="58"/>
      <c r="P35" s="64"/>
      <c r="Q35" s="58"/>
      <c r="R35" s="52"/>
      <c r="S35" s="60"/>
      <c r="T35" s="60"/>
      <c r="U35" s="60"/>
      <c r="V35" s="60"/>
      <c r="W35" s="20" t="b">
        <f t="shared" si="0"/>
        <v>1</v>
      </c>
      <c r="X35" s="19" t="b">
        <f t="shared" si="1"/>
        <v>1</v>
      </c>
      <c r="Y35" s="19" t="e">
        <f>O35&gt;___Summary!#REF!</f>
        <v>#REF!</v>
      </c>
      <c r="XEU35" s="189"/>
      <c r="XEV35" s="189"/>
      <c r="XEW35" s="189"/>
      <c r="XEX35" s="189"/>
      <c r="XEY35" s="189"/>
      <c r="XEZ35" s="189"/>
      <c r="XFA35" s="189"/>
      <c r="XFB35" s="189"/>
      <c r="XFC35" s="189"/>
      <c r="XFD35" s="189"/>
    </row>
    <row r="36" spans="1:25 16375:16384" s="54" customFormat="1" ht="42" customHeight="1" x14ac:dyDescent="0.2">
      <c r="A36" s="60"/>
      <c r="B36" s="60"/>
      <c r="C36" s="60"/>
      <c r="D36" s="60"/>
      <c r="E36" s="60"/>
      <c r="F36" s="60"/>
      <c r="G36" s="61"/>
      <c r="H36" s="61"/>
      <c r="I36" s="60"/>
      <c r="J36" s="60"/>
      <c r="K36" s="87"/>
      <c r="L36" s="62"/>
      <c r="M36" s="63"/>
      <c r="N36" s="64"/>
      <c r="O36" s="58"/>
      <c r="P36" s="64"/>
      <c r="Q36" s="58"/>
      <c r="R36" s="52"/>
      <c r="S36" s="60"/>
      <c r="T36" s="60"/>
      <c r="U36" s="60"/>
      <c r="V36" s="60"/>
      <c r="W36" s="20" t="b">
        <f t="shared" si="0"/>
        <v>1</v>
      </c>
      <c r="X36" s="19" t="b">
        <f t="shared" si="1"/>
        <v>1</v>
      </c>
      <c r="Y36" s="19" t="e">
        <f>O36&gt;___Summary!#REF!</f>
        <v>#REF!</v>
      </c>
      <c r="XEU36" s="189"/>
      <c r="XEV36" s="189"/>
      <c r="XEW36" s="189"/>
      <c r="XEX36" s="189"/>
      <c r="XEY36" s="189"/>
      <c r="XEZ36" s="189"/>
      <c r="XFA36" s="189"/>
      <c r="XFB36" s="189"/>
      <c r="XFC36" s="189"/>
      <c r="XFD36" s="189"/>
    </row>
    <row r="37" spans="1:25 16375:16384" s="54" customFormat="1" ht="42" customHeight="1" x14ac:dyDescent="0.2">
      <c r="A37" s="60"/>
      <c r="B37" s="60"/>
      <c r="C37" s="60"/>
      <c r="D37" s="60"/>
      <c r="E37" s="60"/>
      <c r="F37" s="60"/>
      <c r="G37" s="61"/>
      <c r="H37" s="61"/>
      <c r="I37" s="60"/>
      <c r="J37" s="60"/>
      <c r="K37" s="87"/>
      <c r="L37" s="62"/>
      <c r="M37" s="63"/>
      <c r="N37" s="64"/>
      <c r="O37" s="58"/>
      <c r="P37" s="64"/>
      <c r="Q37" s="58"/>
      <c r="R37" s="52"/>
      <c r="S37" s="60"/>
      <c r="T37" s="60"/>
      <c r="U37" s="60"/>
      <c r="V37" s="60"/>
      <c r="W37" s="20" t="b">
        <f t="shared" si="0"/>
        <v>1</v>
      </c>
      <c r="X37" s="19" t="b">
        <f t="shared" si="1"/>
        <v>1</v>
      </c>
      <c r="Y37" s="19" t="e">
        <f>O37&gt;___Summary!#REF!</f>
        <v>#REF!</v>
      </c>
      <c r="XEU37" s="189"/>
      <c r="XEV37" s="189"/>
      <c r="XEW37" s="189"/>
      <c r="XEX37" s="189"/>
      <c r="XEY37" s="189"/>
      <c r="XEZ37" s="189"/>
      <c r="XFA37" s="189"/>
      <c r="XFB37" s="189"/>
      <c r="XFC37" s="189"/>
      <c r="XFD37" s="189"/>
    </row>
    <row r="38" spans="1:25 16375:16384" s="54" customFormat="1" ht="42" customHeight="1" x14ac:dyDescent="0.2">
      <c r="A38" s="60"/>
      <c r="B38" s="60"/>
      <c r="C38" s="60"/>
      <c r="D38" s="60"/>
      <c r="E38" s="60"/>
      <c r="F38" s="60"/>
      <c r="G38" s="61"/>
      <c r="H38" s="61"/>
      <c r="I38" s="60"/>
      <c r="J38" s="60"/>
      <c r="K38" s="87"/>
      <c r="L38" s="62"/>
      <c r="M38" s="63"/>
      <c r="N38" s="64"/>
      <c r="O38" s="58"/>
      <c r="P38" s="64"/>
      <c r="Q38" s="58"/>
      <c r="R38" s="52"/>
      <c r="S38" s="60"/>
      <c r="T38" s="60"/>
      <c r="U38" s="60"/>
      <c r="V38" s="60"/>
      <c r="W38" s="20" t="b">
        <f t="shared" si="0"/>
        <v>1</v>
      </c>
      <c r="X38" s="19" t="b">
        <f t="shared" si="1"/>
        <v>1</v>
      </c>
      <c r="Y38" s="19" t="e">
        <f>O38&gt;___Summary!#REF!</f>
        <v>#REF!</v>
      </c>
      <c r="XEU38" s="189"/>
      <c r="XEV38" s="189"/>
      <c r="XEW38" s="189"/>
      <c r="XEX38" s="189"/>
      <c r="XEY38" s="189"/>
      <c r="XEZ38" s="189"/>
      <c r="XFA38" s="189"/>
      <c r="XFB38" s="189"/>
      <c r="XFC38" s="189"/>
      <c r="XFD38" s="189"/>
    </row>
    <row r="39" spans="1:25 16375:16384" s="54" customFormat="1" ht="42" customHeight="1" x14ac:dyDescent="0.2">
      <c r="A39" s="60"/>
      <c r="B39" s="60"/>
      <c r="C39" s="60"/>
      <c r="D39" s="60"/>
      <c r="E39" s="60"/>
      <c r="F39" s="60"/>
      <c r="G39" s="61"/>
      <c r="H39" s="61"/>
      <c r="I39" s="60"/>
      <c r="J39" s="60"/>
      <c r="K39" s="87"/>
      <c r="L39" s="62"/>
      <c r="M39" s="63"/>
      <c r="N39" s="64"/>
      <c r="O39" s="58"/>
      <c r="P39" s="64"/>
      <c r="Q39" s="58"/>
      <c r="R39" s="52"/>
      <c r="S39" s="60"/>
      <c r="T39" s="60"/>
      <c r="U39" s="60"/>
      <c r="V39" s="60"/>
      <c r="W39" s="20" t="b">
        <f t="shared" si="0"/>
        <v>1</v>
      </c>
      <c r="X39" s="19" t="b">
        <f t="shared" si="1"/>
        <v>1</v>
      </c>
      <c r="Y39" s="19" t="e">
        <f>O39&gt;___Summary!#REF!</f>
        <v>#REF!</v>
      </c>
      <c r="XEU39" s="189"/>
      <c r="XEV39" s="189"/>
      <c r="XEW39" s="189"/>
      <c r="XEX39" s="189"/>
      <c r="XEY39" s="189"/>
      <c r="XEZ39" s="189"/>
      <c r="XFA39" s="189"/>
      <c r="XFB39" s="189"/>
      <c r="XFC39" s="189"/>
      <c r="XFD39" s="189"/>
    </row>
    <row r="40" spans="1:25 16375:16384" s="54" customFormat="1" ht="42" customHeight="1" x14ac:dyDescent="0.2">
      <c r="A40" s="60"/>
      <c r="B40" s="60"/>
      <c r="C40" s="60"/>
      <c r="D40" s="60"/>
      <c r="E40" s="60"/>
      <c r="F40" s="60"/>
      <c r="G40" s="61"/>
      <c r="H40" s="61"/>
      <c r="I40" s="60"/>
      <c r="J40" s="60"/>
      <c r="K40" s="87"/>
      <c r="L40" s="62"/>
      <c r="M40" s="63"/>
      <c r="N40" s="64"/>
      <c r="O40" s="58"/>
      <c r="P40" s="64"/>
      <c r="Q40" s="58"/>
      <c r="R40" s="52"/>
      <c r="S40" s="60"/>
      <c r="T40" s="60"/>
      <c r="U40" s="60"/>
      <c r="V40" s="60"/>
      <c r="W40" s="20" t="b">
        <f t="shared" si="0"/>
        <v>1</v>
      </c>
      <c r="X40" s="19" t="b">
        <f t="shared" si="1"/>
        <v>1</v>
      </c>
      <c r="Y40" s="19" t="e">
        <f>O40&gt;___Summary!#REF!</f>
        <v>#REF!</v>
      </c>
      <c r="XEU40" s="189"/>
      <c r="XEV40" s="189"/>
      <c r="XEW40" s="189"/>
      <c r="XEX40" s="189"/>
      <c r="XEY40" s="189"/>
      <c r="XEZ40" s="189"/>
      <c r="XFA40" s="189"/>
      <c r="XFB40" s="189"/>
      <c r="XFC40" s="189"/>
      <c r="XFD40" s="189"/>
    </row>
    <row r="41" spans="1:25 16375:16384" s="54" customFormat="1" ht="42" customHeight="1" x14ac:dyDescent="0.2">
      <c r="A41" s="60"/>
      <c r="B41" s="60"/>
      <c r="C41" s="60"/>
      <c r="D41" s="60"/>
      <c r="E41" s="60"/>
      <c r="F41" s="60"/>
      <c r="G41" s="61"/>
      <c r="H41" s="61"/>
      <c r="I41" s="60"/>
      <c r="J41" s="60"/>
      <c r="K41" s="87"/>
      <c r="L41" s="62"/>
      <c r="M41" s="63"/>
      <c r="N41" s="64"/>
      <c r="O41" s="58"/>
      <c r="P41" s="64"/>
      <c r="Q41" s="58"/>
      <c r="R41" s="52"/>
      <c r="S41" s="60"/>
      <c r="T41" s="60"/>
      <c r="U41" s="60"/>
      <c r="V41" s="60"/>
      <c r="W41" s="20" t="b">
        <f t="shared" si="0"/>
        <v>1</v>
      </c>
      <c r="X41" s="19" t="b">
        <f t="shared" si="1"/>
        <v>1</v>
      </c>
      <c r="Y41" s="19" t="e">
        <f>O41&gt;___Summary!#REF!</f>
        <v>#REF!</v>
      </c>
      <c r="XEU41" s="189"/>
      <c r="XEV41" s="189"/>
      <c r="XEW41" s="189"/>
      <c r="XEX41" s="189"/>
      <c r="XEY41" s="189"/>
      <c r="XEZ41" s="189"/>
      <c r="XFA41" s="189"/>
      <c r="XFB41" s="189"/>
      <c r="XFC41" s="189"/>
      <c r="XFD41" s="189"/>
    </row>
    <row r="42" spans="1:25 16375:16384" s="54" customFormat="1" ht="42" customHeight="1" x14ac:dyDescent="0.2">
      <c r="A42" s="60"/>
      <c r="B42" s="60"/>
      <c r="C42" s="60"/>
      <c r="D42" s="60"/>
      <c r="E42" s="60"/>
      <c r="F42" s="60"/>
      <c r="G42" s="61"/>
      <c r="H42" s="61"/>
      <c r="I42" s="60"/>
      <c r="J42" s="60"/>
      <c r="K42" s="87"/>
      <c r="L42" s="62"/>
      <c r="M42" s="63"/>
      <c r="N42" s="64"/>
      <c r="O42" s="58"/>
      <c r="P42" s="64"/>
      <c r="Q42" s="58"/>
      <c r="R42" s="52"/>
      <c r="S42" s="60"/>
      <c r="T42" s="60"/>
      <c r="U42" s="60"/>
      <c r="V42" s="60"/>
      <c r="W42" s="20" t="b">
        <f t="shared" si="0"/>
        <v>1</v>
      </c>
      <c r="X42" s="19" t="b">
        <f t="shared" si="1"/>
        <v>1</v>
      </c>
      <c r="Y42" s="19" t="e">
        <f>O42&gt;___Summary!#REF!</f>
        <v>#REF!</v>
      </c>
      <c r="XEU42" s="189"/>
      <c r="XEV42" s="189"/>
      <c r="XEW42" s="189"/>
      <c r="XEX42" s="189"/>
      <c r="XEY42" s="189"/>
      <c r="XEZ42" s="189"/>
      <c r="XFA42" s="189"/>
      <c r="XFB42" s="189"/>
      <c r="XFC42" s="189"/>
      <c r="XFD42" s="189"/>
    </row>
    <row r="43" spans="1:25 16375:16384" s="54" customFormat="1" ht="42" customHeight="1" x14ac:dyDescent="0.2">
      <c r="A43" s="60"/>
      <c r="B43" s="60"/>
      <c r="C43" s="60"/>
      <c r="D43" s="60"/>
      <c r="E43" s="60"/>
      <c r="F43" s="60"/>
      <c r="G43" s="61"/>
      <c r="H43" s="61"/>
      <c r="I43" s="60"/>
      <c r="J43" s="60"/>
      <c r="K43" s="87"/>
      <c r="L43" s="62"/>
      <c r="M43" s="63"/>
      <c r="N43" s="64"/>
      <c r="O43" s="58"/>
      <c r="P43" s="64"/>
      <c r="Q43" s="58"/>
      <c r="R43" s="52"/>
      <c r="S43" s="60"/>
      <c r="T43" s="60"/>
      <c r="U43" s="60"/>
      <c r="V43" s="60"/>
      <c r="W43" s="20" t="b">
        <f t="shared" si="0"/>
        <v>1</v>
      </c>
      <c r="X43" s="19" t="b">
        <f t="shared" si="1"/>
        <v>1</v>
      </c>
      <c r="Y43" s="19" t="e">
        <f>O43&gt;___Summary!#REF!</f>
        <v>#REF!</v>
      </c>
      <c r="XEU43" s="189"/>
      <c r="XEV43" s="189"/>
      <c r="XEW43" s="189"/>
      <c r="XEX43" s="189"/>
      <c r="XEY43" s="189"/>
      <c r="XEZ43" s="189"/>
      <c r="XFA43" s="189"/>
      <c r="XFB43" s="189"/>
      <c r="XFC43" s="189"/>
      <c r="XFD43" s="189"/>
    </row>
    <row r="44" spans="1:25 16375:16384" s="54" customFormat="1" ht="42" customHeight="1" x14ac:dyDescent="0.2">
      <c r="A44" s="60"/>
      <c r="B44" s="60"/>
      <c r="C44" s="60"/>
      <c r="D44" s="60"/>
      <c r="E44" s="60"/>
      <c r="F44" s="60"/>
      <c r="G44" s="61"/>
      <c r="H44" s="61"/>
      <c r="I44" s="60"/>
      <c r="J44" s="60"/>
      <c r="K44" s="87"/>
      <c r="L44" s="62"/>
      <c r="M44" s="63"/>
      <c r="N44" s="64"/>
      <c r="O44" s="58"/>
      <c r="P44" s="64"/>
      <c r="Q44" s="58"/>
      <c r="R44" s="52"/>
      <c r="S44" s="60"/>
      <c r="T44" s="60"/>
      <c r="U44" s="60"/>
      <c r="V44" s="60"/>
      <c r="W44" s="20" t="b">
        <f t="shared" si="0"/>
        <v>1</v>
      </c>
      <c r="X44" s="19" t="b">
        <f t="shared" si="1"/>
        <v>1</v>
      </c>
      <c r="Y44" s="19" t="e">
        <f>O44&gt;___Summary!#REF!</f>
        <v>#REF!</v>
      </c>
      <c r="XEU44" s="189"/>
      <c r="XEV44" s="189"/>
      <c r="XEW44" s="189"/>
      <c r="XEX44" s="189"/>
      <c r="XEY44" s="189"/>
      <c r="XEZ44" s="189"/>
      <c r="XFA44" s="189"/>
      <c r="XFB44" s="189"/>
      <c r="XFC44" s="189"/>
      <c r="XFD44" s="189"/>
    </row>
    <row r="45" spans="1:25 16375:16384" s="54" customFormat="1" ht="42" customHeight="1" x14ac:dyDescent="0.2">
      <c r="A45" s="60"/>
      <c r="B45" s="60"/>
      <c r="C45" s="60"/>
      <c r="D45" s="60"/>
      <c r="E45" s="60"/>
      <c r="F45" s="60"/>
      <c r="G45" s="61"/>
      <c r="H45" s="61"/>
      <c r="I45" s="60"/>
      <c r="J45" s="60"/>
      <c r="K45" s="87"/>
      <c r="L45" s="62"/>
      <c r="M45" s="63"/>
      <c r="N45" s="64"/>
      <c r="O45" s="58"/>
      <c r="P45" s="64"/>
      <c r="Q45" s="58"/>
      <c r="R45" s="52"/>
      <c r="S45" s="60"/>
      <c r="T45" s="60"/>
      <c r="U45" s="60"/>
      <c r="V45" s="60"/>
      <c r="W45" s="20" t="b">
        <f t="shared" si="0"/>
        <v>1</v>
      </c>
      <c r="X45" s="19" t="b">
        <f t="shared" si="1"/>
        <v>1</v>
      </c>
      <c r="Y45" s="19" t="e">
        <f>O45&gt;___Summary!#REF!</f>
        <v>#REF!</v>
      </c>
      <c r="XEU45" s="189"/>
      <c r="XEV45" s="189"/>
      <c r="XEW45" s="189"/>
      <c r="XEX45" s="189"/>
      <c r="XEY45" s="189"/>
      <c r="XEZ45" s="189"/>
      <c r="XFA45" s="189"/>
      <c r="XFB45" s="189"/>
      <c r="XFC45" s="189"/>
      <c r="XFD45" s="189"/>
    </row>
    <row r="46" spans="1:25 16375:16384" s="54" customFormat="1" ht="42" customHeight="1" x14ac:dyDescent="0.2">
      <c r="A46" s="60"/>
      <c r="B46" s="60"/>
      <c r="C46" s="60"/>
      <c r="D46" s="60"/>
      <c r="E46" s="60"/>
      <c r="F46" s="60"/>
      <c r="G46" s="61"/>
      <c r="H46" s="61"/>
      <c r="I46" s="60"/>
      <c r="J46" s="60"/>
      <c r="K46" s="87"/>
      <c r="L46" s="62"/>
      <c r="M46" s="63"/>
      <c r="N46" s="64"/>
      <c r="O46" s="58"/>
      <c r="P46" s="64"/>
      <c r="Q46" s="58"/>
      <c r="R46" s="52"/>
      <c r="S46" s="60"/>
      <c r="T46" s="60"/>
      <c r="U46" s="60"/>
      <c r="V46" s="60"/>
      <c r="W46" s="20" t="b">
        <f t="shared" si="0"/>
        <v>1</v>
      </c>
      <c r="X46" s="19" t="b">
        <f t="shared" si="1"/>
        <v>1</v>
      </c>
      <c r="Y46" s="19" t="e">
        <f>O46&gt;___Summary!#REF!</f>
        <v>#REF!</v>
      </c>
      <c r="XEU46" s="189"/>
      <c r="XEV46" s="189"/>
      <c r="XEW46" s="189"/>
      <c r="XEX46" s="189"/>
      <c r="XEY46" s="189"/>
      <c r="XEZ46" s="189"/>
      <c r="XFA46" s="189"/>
      <c r="XFB46" s="189"/>
      <c r="XFC46" s="189"/>
      <c r="XFD46" s="189"/>
    </row>
    <row r="47" spans="1:25 16375:16384" s="54" customFormat="1" ht="42" customHeight="1" x14ac:dyDescent="0.2">
      <c r="A47" s="60"/>
      <c r="B47" s="60"/>
      <c r="C47" s="60"/>
      <c r="D47" s="60"/>
      <c r="E47" s="60"/>
      <c r="F47" s="60"/>
      <c r="G47" s="61"/>
      <c r="H47" s="61"/>
      <c r="I47" s="60"/>
      <c r="J47" s="60"/>
      <c r="K47" s="87"/>
      <c r="L47" s="62"/>
      <c r="M47" s="63"/>
      <c r="N47" s="64"/>
      <c r="O47" s="58"/>
      <c r="P47" s="64"/>
      <c r="Q47" s="58"/>
      <c r="R47" s="52"/>
      <c r="S47" s="60"/>
      <c r="T47" s="60"/>
      <c r="U47" s="60"/>
      <c r="V47" s="60"/>
      <c r="W47" s="20" t="b">
        <f t="shared" si="0"/>
        <v>1</v>
      </c>
      <c r="X47" s="19" t="b">
        <f t="shared" si="1"/>
        <v>1</v>
      </c>
      <c r="Y47" s="19" t="e">
        <f>O47&gt;___Summary!#REF!</f>
        <v>#REF!</v>
      </c>
      <c r="XEU47" s="189"/>
      <c r="XEV47" s="189"/>
      <c r="XEW47" s="189"/>
      <c r="XEX47" s="189"/>
      <c r="XEY47" s="189"/>
      <c r="XEZ47" s="189"/>
      <c r="XFA47" s="189"/>
      <c r="XFB47" s="189"/>
      <c r="XFC47" s="189"/>
      <c r="XFD47" s="189"/>
    </row>
    <row r="48" spans="1:25 16375:16384" s="54" customFormat="1" ht="42" customHeight="1" x14ac:dyDescent="0.2">
      <c r="A48" s="60"/>
      <c r="B48" s="60"/>
      <c r="C48" s="60"/>
      <c r="D48" s="60"/>
      <c r="E48" s="60"/>
      <c r="F48" s="60"/>
      <c r="G48" s="61"/>
      <c r="H48" s="61"/>
      <c r="I48" s="60"/>
      <c r="J48" s="60"/>
      <c r="K48" s="87"/>
      <c r="L48" s="62"/>
      <c r="M48" s="63"/>
      <c r="N48" s="64"/>
      <c r="O48" s="58"/>
      <c r="P48" s="64"/>
      <c r="Q48" s="58"/>
      <c r="R48" s="52"/>
      <c r="S48" s="60"/>
      <c r="T48" s="60"/>
      <c r="U48" s="60"/>
      <c r="V48" s="60"/>
      <c r="W48" s="20" t="b">
        <f t="shared" si="0"/>
        <v>1</v>
      </c>
      <c r="X48" s="19" t="b">
        <f t="shared" si="1"/>
        <v>1</v>
      </c>
      <c r="Y48" s="19" t="e">
        <f>O48&gt;___Summary!#REF!</f>
        <v>#REF!</v>
      </c>
      <c r="XEU48" s="189"/>
      <c r="XEV48" s="189"/>
      <c r="XEW48" s="189"/>
      <c r="XEX48" s="189"/>
      <c r="XEY48" s="189"/>
      <c r="XEZ48" s="189"/>
      <c r="XFA48" s="189"/>
      <c r="XFB48" s="189"/>
      <c r="XFC48" s="189"/>
      <c r="XFD48" s="189"/>
    </row>
    <row r="49" spans="1:25 16375:16384" s="54" customFormat="1" ht="42" customHeight="1" x14ac:dyDescent="0.2">
      <c r="A49" s="60"/>
      <c r="B49" s="60"/>
      <c r="C49" s="60"/>
      <c r="D49" s="60"/>
      <c r="E49" s="60"/>
      <c r="F49" s="60"/>
      <c r="G49" s="61"/>
      <c r="H49" s="61"/>
      <c r="I49" s="60"/>
      <c r="J49" s="60"/>
      <c r="K49" s="87"/>
      <c r="L49" s="62"/>
      <c r="M49" s="63"/>
      <c r="N49" s="64"/>
      <c r="O49" s="58"/>
      <c r="P49" s="64"/>
      <c r="Q49" s="58"/>
      <c r="R49" s="52"/>
      <c r="S49" s="60"/>
      <c r="T49" s="60"/>
      <c r="U49" s="60"/>
      <c r="V49" s="60"/>
      <c r="W49" s="20" t="b">
        <f t="shared" si="0"/>
        <v>1</v>
      </c>
      <c r="X49" s="19" t="b">
        <f t="shared" si="1"/>
        <v>1</v>
      </c>
      <c r="Y49" s="19" t="e">
        <f>O49&gt;___Summary!#REF!</f>
        <v>#REF!</v>
      </c>
      <c r="XEU49" s="189"/>
      <c r="XEV49" s="189"/>
      <c r="XEW49" s="189"/>
      <c r="XEX49" s="189"/>
      <c r="XEY49" s="189"/>
      <c r="XEZ49" s="189"/>
      <c r="XFA49" s="189"/>
      <c r="XFB49" s="189"/>
      <c r="XFC49" s="189"/>
      <c r="XFD49" s="189"/>
    </row>
    <row r="50" spans="1:25 16375:16384" s="54" customFormat="1" ht="42" customHeight="1" x14ac:dyDescent="0.2">
      <c r="A50" s="60"/>
      <c r="B50" s="60"/>
      <c r="C50" s="60"/>
      <c r="D50" s="60"/>
      <c r="E50" s="60"/>
      <c r="F50" s="60"/>
      <c r="G50" s="61"/>
      <c r="H50" s="61"/>
      <c r="I50" s="60"/>
      <c r="J50" s="60"/>
      <c r="K50" s="87"/>
      <c r="L50" s="62"/>
      <c r="M50" s="63"/>
      <c r="N50" s="64"/>
      <c r="O50" s="58"/>
      <c r="P50" s="64"/>
      <c r="Q50" s="58"/>
      <c r="R50" s="52"/>
      <c r="S50" s="60"/>
      <c r="T50" s="60"/>
      <c r="U50" s="60"/>
      <c r="V50" s="60"/>
      <c r="W50" s="20" t="b">
        <f t="shared" si="0"/>
        <v>1</v>
      </c>
      <c r="X50" s="19" t="b">
        <f t="shared" si="1"/>
        <v>1</v>
      </c>
      <c r="Y50" s="19" t="e">
        <f>O50&gt;___Summary!#REF!</f>
        <v>#REF!</v>
      </c>
      <c r="XEU50" s="189"/>
      <c r="XEV50" s="189"/>
      <c r="XEW50" s="189"/>
      <c r="XEX50" s="189"/>
      <c r="XEY50" s="189"/>
      <c r="XEZ50" s="189"/>
      <c r="XFA50" s="189"/>
      <c r="XFB50" s="189"/>
      <c r="XFC50" s="189"/>
      <c r="XFD50" s="189"/>
    </row>
    <row r="51" spans="1:25 16375:16384" s="54" customFormat="1" ht="42" customHeight="1" x14ac:dyDescent="0.2">
      <c r="A51" s="60"/>
      <c r="B51" s="60"/>
      <c r="C51" s="60"/>
      <c r="D51" s="60"/>
      <c r="E51" s="60"/>
      <c r="F51" s="60"/>
      <c r="G51" s="61"/>
      <c r="H51" s="61"/>
      <c r="I51" s="60"/>
      <c r="J51" s="60"/>
      <c r="K51" s="87"/>
      <c r="L51" s="62"/>
      <c r="M51" s="63"/>
      <c r="N51" s="64"/>
      <c r="O51" s="58"/>
      <c r="P51" s="64"/>
      <c r="Q51" s="58"/>
      <c r="R51" s="52"/>
      <c r="S51" s="60"/>
      <c r="T51" s="60"/>
      <c r="U51" s="60"/>
      <c r="V51" s="60"/>
      <c r="W51" s="20" t="b">
        <f t="shared" si="0"/>
        <v>1</v>
      </c>
      <c r="X51" s="19" t="b">
        <f t="shared" si="1"/>
        <v>1</v>
      </c>
      <c r="Y51" s="19" t="e">
        <f>O51&gt;___Summary!#REF!</f>
        <v>#REF!</v>
      </c>
      <c r="XEU51" s="189"/>
      <c r="XEV51" s="189"/>
      <c r="XEW51" s="189"/>
      <c r="XEX51" s="189"/>
      <c r="XEY51" s="189"/>
      <c r="XEZ51" s="189"/>
      <c r="XFA51" s="189"/>
      <c r="XFB51" s="189"/>
      <c r="XFC51" s="189"/>
      <c r="XFD51" s="189"/>
    </row>
    <row r="52" spans="1:25 16375:16384" s="54" customFormat="1" ht="42" customHeight="1" x14ac:dyDescent="0.2">
      <c r="A52" s="60"/>
      <c r="B52" s="60"/>
      <c r="C52" s="60"/>
      <c r="D52" s="60"/>
      <c r="E52" s="60"/>
      <c r="F52" s="60"/>
      <c r="G52" s="61"/>
      <c r="H52" s="61"/>
      <c r="I52" s="60"/>
      <c r="J52" s="60"/>
      <c r="K52" s="87"/>
      <c r="L52" s="62"/>
      <c r="M52" s="63"/>
      <c r="N52" s="64"/>
      <c r="O52" s="58"/>
      <c r="P52" s="64"/>
      <c r="Q52" s="58"/>
      <c r="R52" s="52"/>
      <c r="S52" s="60"/>
      <c r="T52" s="60"/>
      <c r="U52" s="60"/>
      <c r="V52" s="60"/>
      <c r="W52" s="20" t="b">
        <f t="shared" si="0"/>
        <v>1</v>
      </c>
      <c r="X52" s="19" t="b">
        <f t="shared" si="1"/>
        <v>1</v>
      </c>
      <c r="Y52" s="19" t="e">
        <f>O52&gt;___Summary!#REF!</f>
        <v>#REF!</v>
      </c>
      <c r="XEU52" s="189"/>
      <c r="XEV52" s="189"/>
      <c r="XEW52" s="189"/>
      <c r="XEX52" s="189"/>
      <c r="XEY52" s="189"/>
      <c r="XEZ52" s="189"/>
      <c r="XFA52" s="189"/>
      <c r="XFB52" s="189"/>
      <c r="XFC52" s="189"/>
      <c r="XFD52" s="189"/>
    </row>
    <row r="53" spans="1:25 16375:16384" s="54" customFormat="1" ht="42" customHeight="1" x14ac:dyDescent="0.2">
      <c r="A53" s="60"/>
      <c r="B53" s="60"/>
      <c r="C53" s="60"/>
      <c r="D53" s="60"/>
      <c r="E53" s="60"/>
      <c r="F53" s="60"/>
      <c r="G53" s="61"/>
      <c r="H53" s="61"/>
      <c r="I53" s="60"/>
      <c r="J53" s="60"/>
      <c r="K53" s="87"/>
      <c r="L53" s="62"/>
      <c r="M53" s="63"/>
      <c r="N53" s="64"/>
      <c r="O53" s="58"/>
      <c r="P53" s="64"/>
      <c r="Q53" s="58"/>
      <c r="R53" s="52"/>
      <c r="S53" s="60"/>
      <c r="T53" s="60"/>
      <c r="U53" s="60"/>
      <c r="V53" s="60"/>
      <c r="W53" s="20" t="b">
        <f t="shared" si="0"/>
        <v>1</v>
      </c>
      <c r="X53" s="19" t="b">
        <f t="shared" si="1"/>
        <v>1</v>
      </c>
      <c r="Y53" s="19" t="e">
        <f>O53&gt;___Summary!#REF!</f>
        <v>#REF!</v>
      </c>
      <c r="XEU53" s="189"/>
      <c r="XEV53" s="189"/>
      <c r="XEW53" s="189"/>
      <c r="XEX53" s="189"/>
      <c r="XEY53" s="189"/>
      <c r="XEZ53" s="189"/>
      <c r="XFA53" s="189"/>
      <c r="XFB53" s="189"/>
      <c r="XFC53" s="189"/>
      <c r="XFD53" s="189"/>
    </row>
    <row r="54" spans="1:25 16375:16384" s="54" customFormat="1" ht="42" customHeight="1" x14ac:dyDescent="0.2">
      <c r="A54" s="60"/>
      <c r="B54" s="60"/>
      <c r="C54" s="60"/>
      <c r="D54" s="60"/>
      <c r="E54" s="60"/>
      <c r="F54" s="60"/>
      <c r="G54" s="61"/>
      <c r="H54" s="61"/>
      <c r="I54" s="60"/>
      <c r="J54" s="60"/>
      <c r="K54" s="87"/>
      <c r="L54" s="62"/>
      <c r="M54" s="63"/>
      <c r="N54" s="64"/>
      <c r="O54" s="58"/>
      <c r="P54" s="64"/>
      <c r="Q54" s="58"/>
      <c r="R54" s="52"/>
      <c r="S54" s="60"/>
      <c r="T54" s="60"/>
      <c r="U54" s="60"/>
      <c r="V54" s="60"/>
      <c r="W54" s="20" t="b">
        <f t="shared" si="0"/>
        <v>1</v>
      </c>
      <c r="X54" s="19" t="b">
        <f t="shared" si="1"/>
        <v>1</v>
      </c>
      <c r="Y54" s="19" t="e">
        <f>O54&gt;___Summary!#REF!</f>
        <v>#REF!</v>
      </c>
      <c r="XEU54" s="189"/>
      <c r="XEV54" s="189"/>
      <c r="XEW54" s="189"/>
      <c r="XEX54" s="189"/>
      <c r="XEY54" s="189"/>
      <c r="XEZ54" s="189"/>
      <c r="XFA54" s="189"/>
      <c r="XFB54" s="189"/>
      <c r="XFC54" s="189"/>
      <c r="XFD54" s="189"/>
    </row>
    <row r="55" spans="1:25 16375:16384" s="54" customFormat="1" ht="42" customHeight="1" x14ac:dyDescent="0.2">
      <c r="A55" s="60"/>
      <c r="B55" s="60"/>
      <c r="C55" s="60"/>
      <c r="D55" s="60"/>
      <c r="E55" s="60"/>
      <c r="F55" s="60"/>
      <c r="G55" s="61"/>
      <c r="H55" s="61"/>
      <c r="I55" s="60"/>
      <c r="J55" s="60"/>
      <c r="K55" s="87"/>
      <c r="L55" s="62"/>
      <c r="M55" s="63"/>
      <c r="N55" s="64"/>
      <c r="O55" s="58"/>
      <c r="P55" s="64"/>
      <c r="Q55" s="58"/>
      <c r="R55" s="52"/>
      <c r="S55" s="60"/>
      <c r="T55" s="60"/>
      <c r="U55" s="60"/>
      <c r="V55" s="60"/>
      <c r="W55" s="20" t="b">
        <f t="shared" si="0"/>
        <v>1</v>
      </c>
      <c r="X55" s="19" t="b">
        <f t="shared" si="1"/>
        <v>1</v>
      </c>
      <c r="Y55" s="19" t="e">
        <f>O55&gt;___Summary!#REF!</f>
        <v>#REF!</v>
      </c>
      <c r="XEU55" s="189"/>
      <c r="XEV55" s="189"/>
      <c r="XEW55" s="189"/>
      <c r="XEX55" s="189"/>
      <c r="XEY55" s="189"/>
      <c r="XEZ55" s="189"/>
      <c r="XFA55" s="189"/>
      <c r="XFB55" s="189"/>
      <c r="XFC55" s="189"/>
      <c r="XFD55" s="189"/>
    </row>
    <row r="56" spans="1:25 16375:16384" s="54" customFormat="1" ht="42" customHeight="1" x14ac:dyDescent="0.2">
      <c r="A56" s="60"/>
      <c r="B56" s="60"/>
      <c r="C56" s="60"/>
      <c r="D56" s="60"/>
      <c r="E56" s="60"/>
      <c r="F56" s="60"/>
      <c r="G56" s="61"/>
      <c r="H56" s="61"/>
      <c r="I56" s="60"/>
      <c r="J56" s="60"/>
      <c r="K56" s="87"/>
      <c r="L56" s="62"/>
      <c r="M56" s="63"/>
      <c r="N56" s="64"/>
      <c r="O56" s="58"/>
      <c r="P56" s="64"/>
      <c r="Q56" s="58"/>
      <c r="R56" s="52"/>
      <c r="S56" s="60"/>
      <c r="T56" s="60"/>
      <c r="U56" s="60"/>
      <c r="V56" s="60"/>
      <c r="W56" s="20" t="b">
        <f t="shared" si="0"/>
        <v>1</v>
      </c>
      <c r="X56" s="19" t="b">
        <f t="shared" si="1"/>
        <v>1</v>
      </c>
      <c r="Y56" s="19" t="e">
        <f>O56&gt;___Summary!#REF!</f>
        <v>#REF!</v>
      </c>
      <c r="XEU56" s="189"/>
      <c r="XEV56" s="189"/>
      <c r="XEW56" s="189"/>
      <c r="XEX56" s="189"/>
      <c r="XEY56" s="189"/>
      <c r="XEZ56" s="189"/>
      <c r="XFA56" s="189"/>
      <c r="XFB56" s="189"/>
      <c r="XFC56" s="189"/>
      <c r="XFD56" s="189"/>
    </row>
    <row r="57" spans="1:25 16375:16384" s="54" customFormat="1" ht="42" customHeight="1" x14ac:dyDescent="0.2">
      <c r="A57" s="60"/>
      <c r="B57" s="60"/>
      <c r="C57" s="60"/>
      <c r="D57" s="60"/>
      <c r="E57" s="60"/>
      <c r="F57" s="60"/>
      <c r="G57" s="61"/>
      <c r="H57" s="61"/>
      <c r="I57" s="60"/>
      <c r="J57" s="60"/>
      <c r="K57" s="87"/>
      <c r="L57" s="62"/>
      <c r="M57" s="63"/>
      <c r="N57" s="64"/>
      <c r="O57" s="58"/>
      <c r="P57" s="64"/>
      <c r="Q57" s="58"/>
      <c r="R57" s="52"/>
      <c r="S57" s="60"/>
      <c r="T57" s="60"/>
      <c r="U57" s="60"/>
      <c r="V57" s="60"/>
      <c r="W57" s="20" t="b">
        <f t="shared" si="0"/>
        <v>1</v>
      </c>
      <c r="X57" s="19" t="b">
        <f t="shared" si="1"/>
        <v>1</v>
      </c>
      <c r="Y57" s="19" t="e">
        <f>O57&gt;___Summary!#REF!</f>
        <v>#REF!</v>
      </c>
      <c r="XEU57" s="189"/>
      <c r="XEV57" s="189"/>
      <c r="XEW57" s="189"/>
      <c r="XEX57" s="189"/>
      <c r="XEY57" s="189"/>
      <c r="XEZ57" s="189"/>
      <c r="XFA57" s="189"/>
      <c r="XFB57" s="189"/>
      <c r="XFC57" s="189"/>
      <c r="XFD57" s="189"/>
    </row>
    <row r="58" spans="1:25 16375:16384" s="54" customFormat="1" ht="42" customHeight="1" x14ac:dyDescent="0.2">
      <c r="A58" s="60"/>
      <c r="B58" s="60"/>
      <c r="C58" s="60"/>
      <c r="D58" s="60"/>
      <c r="E58" s="60"/>
      <c r="F58" s="60"/>
      <c r="G58" s="61"/>
      <c r="H58" s="61"/>
      <c r="I58" s="60"/>
      <c r="J58" s="60"/>
      <c r="K58" s="87"/>
      <c r="L58" s="62"/>
      <c r="M58" s="63"/>
      <c r="N58" s="64"/>
      <c r="O58" s="58"/>
      <c r="P58" s="64"/>
      <c r="Q58" s="58"/>
      <c r="R58" s="52"/>
      <c r="S58" s="60"/>
      <c r="T58" s="60"/>
      <c r="U58" s="60"/>
      <c r="V58" s="60"/>
      <c r="W58" s="20" t="b">
        <f t="shared" si="0"/>
        <v>1</v>
      </c>
      <c r="X58" s="19" t="b">
        <f t="shared" si="1"/>
        <v>1</v>
      </c>
      <c r="Y58" s="19" t="e">
        <f>O58&gt;___Summary!#REF!</f>
        <v>#REF!</v>
      </c>
      <c r="XEU58" s="189"/>
      <c r="XEV58" s="189"/>
      <c r="XEW58" s="189"/>
      <c r="XEX58" s="189"/>
      <c r="XEY58" s="189"/>
      <c r="XEZ58" s="189"/>
      <c r="XFA58" s="189"/>
      <c r="XFB58" s="189"/>
      <c r="XFC58" s="189"/>
      <c r="XFD58" s="189"/>
    </row>
    <row r="59" spans="1:25 16375:16384" s="54" customFormat="1" ht="42" customHeight="1" x14ac:dyDescent="0.2">
      <c r="A59" s="60"/>
      <c r="B59" s="60"/>
      <c r="C59" s="60"/>
      <c r="D59" s="60"/>
      <c r="E59" s="60"/>
      <c r="F59" s="60"/>
      <c r="G59" s="61"/>
      <c r="H59" s="61"/>
      <c r="I59" s="60"/>
      <c r="J59" s="60"/>
      <c r="K59" s="87"/>
      <c r="L59" s="62"/>
      <c r="M59" s="63"/>
      <c r="N59" s="64"/>
      <c r="O59" s="58"/>
      <c r="P59" s="64"/>
      <c r="Q59" s="58"/>
      <c r="R59" s="52"/>
      <c r="S59" s="60"/>
      <c r="T59" s="60"/>
      <c r="U59" s="60"/>
      <c r="V59" s="60"/>
      <c r="W59" s="20" t="b">
        <f t="shared" si="0"/>
        <v>1</v>
      </c>
      <c r="X59" s="19" t="b">
        <f t="shared" si="1"/>
        <v>1</v>
      </c>
      <c r="Y59" s="19" t="e">
        <f>O59&gt;___Summary!#REF!</f>
        <v>#REF!</v>
      </c>
      <c r="XEU59" s="189"/>
      <c r="XEV59" s="189"/>
      <c r="XEW59" s="189"/>
      <c r="XEX59" s="189"/>
      <c r="XEY59" s="189"/>
      <c r="XEZ59" s="189"/>
      <c r="XFA59" s="189"/>
      <c r="XFB59" s="189"/>
      <c r="XFC59" s="189"/>
      <c r="XFD59" s="189"/>
    </row>
    <row r="60" spans="1:25 16375:16384" s="54" customFormat="1" ht="42" customHeight="1" x14ac:dyDescent="0.2">
      <c r="A60" s="60"/>
      <c r="B60" s="60"/>
      <c r="C60" s="60"/>
      <c r="D60" s="60"/>
      <c r="E60" s="60"/>
      <c r="F60" s="60"/>
      <c r="G60" s="61"/>
      <c r="H60" s="61"/>
      <c r="I60" s="60"/>
      <c r="J60" s="60"/>
      <c r="K60" s="87"/>
      <c r="L60" s="62"/>
      <c r="M60" s="63"/>
      <c r="N60" s="64"/>
      <c r="O60" s="58"/>
      <c r="P60" s="64"/>
      <c r="Q60" s="58"/>
      <c r="R60" s="52"/>
      <c r="S60" s="60"/>
      <c r="T60" s="60"/>
      <c r="U60" s="60"/>
      <c r="V60" s="60"/>
      <c r="W60" s="20" t="b">
        <f t="shared" si="0"/>
        <v>1</v>
      </c>
      <c r="X60" s="19" t="b">
        <f t="shared" si="1"/>
        <v>1</v>
      </c>
      <c r="Y60" s="19" t="e">
        <f>O60&gt;___Summary!#REF!</f>
        <v>#REF!</v>
      </c>
      <c r="XEU60" s="189"/>
      <c r="XEV60" s="189"/>
      <c r="XEW60" s="189"/>
      <c r="XEX60" s="189"/>
      <c r="XEY60" s="189"/>
      <c r="XEZ60" s="189"/>
      <c r="XFA60" s="189"/>
      <c r="XFB60" s="189"/>
      <c r="XFC60" s="189"/>
      <c r="XFD60" s="189"/>
    </row>
    <row r="61" spans="1:25 16375:16384" s="54" customFormat="1" ht="42" customHeight="1" x14ac:dyDescent="0.2">
      <c r="A61" s="60"/>
      <c r="B61" s="60"/>
      <c r="C61" s="60"/>
      <c r="D61" s="60"/>
      <c r="E61" s="60"/>
      <c r="F61" s="60"/>
      <c r="G61" s="61"/>
      <c r="H61" s="61"/>
      <c r="I61" s="60"/>
      <c r="J61" s="60"/>
      <c r="K61" s="87"/>
      <c r="L61" s="62"/>
      <c r="M61" s="63"/>
      <c r="N61" s="64"/>
      <c r="O61" s="58"/>
      <c r="P61" s="64"/>
      <c r="Q61" s="58"/>
      <c r="R61" s="52"/>
      <c r="S61" s="60"/>
      <c r="T61" s="60"/>
      <c r="U61" s="60"/>
      <c r="V61" s="60"/>
      <c r="W61" s="20" t="b">
        <f t="shared" si="0"/>
        <v>1</v>
      </c>
      <c r="X61" s="19" t="b">
        <f t="shared" si="1"/>
        <v>1</v>
      </c>
      <c r="Y61" s="19" t="e">
        <f>O61&gt;___Summary!#REF!</f>
        <v>#REF!</v>
      </c>
      <c r="XEU61" s="189"/>
      <c r="XEV61" s="189"/>
      <c r="XEW61" s="189"/>
      <c r="XEX61" s="189"/>
      <c r="XEY61" s="189"/>
      <c r="XEZ61" s="189"/>
      <c r="XFA61" s="189"/>
      <c r="XFB61" s="189"/>
      <c r="XFC61" s="189"/>
      <c r="XFD61" s="189"/>
    </row>
    <row r="62" spans="1:25 16375:16384" s="54" customFormat="1" ht="42" customHeight="1" x14ac:dyDescent="0.2">
      <c r="A62" s="60"/>
      <c r="B62" s="60"/>
      <c r="C62" s="60"/>
      <c r="D62" s="60"/>
      <c r="E62" s="60"/>
      <c r="F62" s="60"/>
      <c r="G62" s="61"/>
      <c r="H62" s="61"/>
      <c r="I62" s="60"/>
      <c r="J62" s="60"/>
      <c r="K62" s="87"/>
      <c r="L62" s="62"/>
      <c r="M62" s="63"/>
      <c r="N62" s="64"/>
      <c r="O62" s="58"/>
      <c r="P62" s="64"/>
      <c r="Q62" s="58"/>
      <c r="R62" s="52"/>
      <c r="S62" s="60"/>
      <c r="T62" s="60"/>
      <c r="U62" s="60"/>
      <c r="V62" s="60"/>
      <c r="W62" s="20" t="b">
        <f t="shared" si="0"/>
        <v>1</v>
      </c>
      <c r="X62" s="19" t="b">
        <f t="shared" si="1"/>
        <v>1</v>
      </c>
      <c r="Y62" s="19" t="e">
        <f>O62&gt;___Summary!#REF!</f>
        <v>#REF!</v>
      </c>
      <c r="XEU62" s="189"/>
      <c r="XEV62" s="189"/>
      <c r="XEW62" s="189"/>
      <c r="XEX62" s="189"/>
      <c r="XEY62" s="189"/>
      <c r="XEZ62" s="189"/>
      <c r="XFA62" s="189"/>
      <c r="XFB62" s="189"/>
      <c r="XFC62" s="189"/>
      <c r="XFD62" s="189"/>
    </row>
    <row r="63" spans="1:25 16375:16384" s="54" customFormat="1" ht="42" customHeight="1" x14ac:dyDescent="0.2">
      <c r="A63" s="60"/>
      <c r="B63" s="60"/>
      <c r="C63" s="60"/>
      <c r="D63" s="60"/>
      <c r="E63" s="60"/>
      <c r="F63" s="60"/>
      <c r="G63" s="61"/>
      <c r="H63" s="61"/>
      <c r="I63" s="60"/>
      <c r="J63" s="60"/>
      <c r="K63" s="87"/>
      <c r="L63" s="62"/>
      <c r="M63" s="63"/>
      <c r="N63" s="64"/>
      <c r="O63" s="58"/>
      <c r="P63" s="64"/>
      <c r="Q63" s="58"/>
      <c r="R63" s="52"/>
      <c r="S63" s="60"/>
      <c r="T63" s="60"/>
      <c r="U63" s="60"/>
      <c r="V63" s="60"/>
      <c r="W63" s="20" t="b">
        <f t="shared" si="0"/>
        <v>1</v>
      </c>
      <c r="X63" s="19" t="b">
        <f t="shared" si="1"/>
        <v>1</v>
      </c>
      <c r="Y63" s="19" t="e">
        <f>O63&gt;___Summary!#REF!</f>
        <v>#REF!</v>
      </c>
      <c r="XEU63" s="189"/>
      <c r="XEV63" s="189"/>
      <c r="XEW63" s="189"/>
      <c r="XEX63" s="189"/>
      <c r="XEY63" s="189"/>
      <c r="XEZ63" s="189"/>
      <c r="XFA63" s="189"/>
      <c r="XFB63" s="189"/>
      <c r="XFC63" s="189"/>
      <c r="XFD63" s="189"/>
    </row>
    <row r="64" spans="1:25 16375:16384" s="54" customFormat="1" ht="42" customHeight="1" x14ac:dyDescent="0.2">
      <c r="A64" s="60"/>
      <c r="B64" s="60"/>
      <c r="C64" s="60"/>
      <c r="D64" s="60"/>
      <c r="E64" s="60"/>
      <c r="F64" s="60"/>
      <c r="G64" s="61"/>
      <c r="H64" s="61"/>
      <c r="I64" s="60"/>
      <c r="J64" s="60"/>
      <c r="K64" s="87"/>
      <c r="L64" s="62"/>
      <c r="M64" s="63"/>
      <c r="N64" s="64"/>
      <c r="O64" s="58"/>
      <c r="P64" s="64"/>
      <c r="Q64" s="58"/>
      <c r="R64" s="52"/>
      <c r="S64" s="60"/>
      <c r="T64" s="60"/>
      <c r="U64" s="60"/>
      <c r="V64" s="60"/>
      <c r="W64" s="20" t="b">
        <f t="shared" si="0"/>
        <v>1</v>
      </c>
      <c r="X64" s="19" t="b">
        <f t="shared" si="1"/>
        <v>1</v>
      </c>
      <c r="Y64" s="19" t="e">
        <f>O64&gt;___Summary!#REF!</f>
        <v>#REF!</v>
      </c>
      <c r="XEU64" s="189"/>
      <c r="XEV64" s="189"/>
      <c r="XEW64" s="189"/>
      <c r="XEX64" s="189"/>
      <c r="XEY64" s="189"/>
      <c r="XEZ64" s="189"/>
      <c r="XFA64" s="189"/>
      <c r="XFB64" s="189"/>
      <c r="XFC64" s="189"/>
      <c r="XFD64" s="189"/>
    </row>
    <row r="65" spans="1:25 16375:16384" s="54" customFormat="1" ht="42" customHeight="1" x14ac:dyDescent="0.2">
      <c r="A65" s="60"/>
      <c r="B65" s="60"/>
      <c r="C65" s="60"/>
      <c r="D65" s="60"/>
      <c r="E65" s="60"/>
      <c r="F65" s="60"/>
      <c r="G65" s="61"/>
      <c r="H65" s="61"/>
      <c r="I65" s="60"/>
      <c r="J65" s="60"/>
      <c r="K65" s="87"/>
      <c r="L65" s="62"/>
      <c r="M65" s="63"/>
      <c r="N65" s="64"/>
      <c r="O65" s="58"/>
      <c r="P65" s="64"/>
      <c r="Q65" s="58"/>
      <c r="R65" s="52"/>
      <c r="S65" s="60"/>
      <c r="T65" s="60"/>
      <c r="U65" s="60"/>
      <c r="V65" s="60"/>
      <c r="W65" s="20" t="b">
        <f t="shared" si="0"/>
        <v>1</v>
      </c>
      <c r="X65" s="19" t="b">
        <f t="shared" si="1"/>
        <v>1</v>
      </c>
      <c r="Y65" s="19" t="e">
        <f>O65&gt;___Summary!#REF!</f>
        <v>#REF!</v>
      </c>
      <c r="XEU65" s="189"/>
      <c r="XEV65" s="189"/>
      <c r="XEW65" s="189"/>
      <c r="XEX65" s="189"/>
      <c r="XEY65" s="189"/>
      <c r="XEZ65" s="189"/>
      <c r="XFA65" s="189"/>
      <c r="XFB65" s="189"/>
      <c r="XFC65" s="189"/>
      <c r="XFD65" s="189"/>
    </row>
    <row r="66" spans="1:25 16375:16384" s="54" customFormat="1" ht="42" customHeight="1" x14ac:dyDescent="0.2">
      <c r="A66" s="60"/>
      <c r="B66" s="60"/>
      <c r="C66" s="60"/>
      <c r="D66" s="60"/>
      <c r="E66" s="60"/>
      <c r="F66" s="60"/>
      <c r="G66" s="61"/>
      <c r="H66" s="61"/>
      <c r="I66" s="60"/>
      <c r="J66" s="60"/>
      <c r="K66" s="87"/>
      <c r="L66" s="62"/>
      <c r="M66" s="63"/>
      <c r="N66" s="64"/>
      <c r="O66" s="58"/>
      <c r="P66" s="64"/>
      <c r="Q66" s="58"/>
      <c r="R66" s="52"/>
      <c r="S66" s="60"/>
      <c r="T66" s="60"/>
      <c r="U66" s="60"/>
      <c r="V66" s="60"/>
      <c r="W66" s="20" t="b">
        <f t="shared" si="0"/>
        <v>1</v>
      </c>
      <c r="X66" s="19" t="b">
        <f t="shared" si="1"/>
        <v>1</v>
      </c>
      <c r="Y66" s="19" t="e">
        <f>O66&gt;___Summary!#REF!</f>
        <v>#REF!</v>
      </c>
      <c r="XEU66" s="189"/>
      <c r="XEV66" s="189"/>
      <c r="XEW66" s="189"/>
      <c r="XEX66" s="189"/>
      <c r="XEY66" s="189"/>
      <c r="XEZ66" s="189"/>
      <c r="XFA66" s="189"/>
      <c r="XFB66" s="189"/>
      <c r="XFC66" s="189"/>
      <c r="XFD66" s="189"/>
    </row>
    <row r="67" spans="1:25 16375:16384" s="54" customFormat="1" ht="42" customHeight="1" x14ac:dyDescent="0.2">
      <c r="A67" s="60"/>
      <c r="B67" s="60"/>
      <c r="C67" s="60"/>
      <c r="D67" s="60"/>
      <c r="E67" s="60"/>
      <c r="F67" s="60"/>
      <c r="G67" s="61"/>
      <c r="H67" s="61"/>
      <c r="I67" s="60"/>
      <c r="J67" s="60"/>
      <c r="K67" s="87"/>
      <c r="L67" s="62"/>
      <c r="M67" s="63"/>
      <c r="N67" s="64"/>
      <c r="O67" s="58"/>
      <c r="P67" s="64"/>
      <c r="Q67" s="58"/>
      <c r="R67" s="52"/>
      <c r="S67" s="60"/>
      <c r="T67" s="60"/>
      <c r="U67" s="60"/>
      <c r="V67" s="60"/>
      <c r="W67" s="20" t="b">
        <f t="shared" si="0"/>
        <v>1</v>
      </c>
      <c r="X67" s="19" t="b">
        <f t="shared" si="1"/>
        <v>1</v>
      </c>
      <c r="Y67" s="19" t="e">
        <f>O67&gt;___Summary!#REF!</f>
        <v>#REF!</v>
      </c>
      <c r="XEU67" s="189"/>
      <c r="XEV67" s="189"/>
      <c r="XEW67" s="189"/>
      <c r="XEX67" s="189"/>
      <c r="XEY67" s="189"/>
      <c r="XEZ67" s="189"/>
      <c r="XFA67" s="189"/>
      <c r="XFB67" s="189"/>
      <c r="XFC67" s="189"/>
      <c r="XFD67" s="189"/>
    </row>
    <row r="68" spans="1:25 16375:16384" s="54" customFormat="1" ht="42" customHeight="1" x14ac:dyDescent="0.2">
      <c r="A68" s="60"/>
      <c r="B68" s="60"/>
      <c r="C68" s="60"/>
      <c r="D68" s="60"/>
      <c r="E68" s="60"/>
      <c r="F68" s="60"/>
      <c r="G68" s="61"/>
      <c r="H68" s="61"/>
      <c r="I68" s="60"/>
      <c r="J68" s="60"/>
      <c r="K68" s="87"/>
      <c r="L68" s="62"/>
      <c r="M68" s="63"/>
      <c r="N68" s="64"/>
      <c r="O68" s="58"/>
      <c r="P68" s="64"/>
      <c r="Q68" s="58"/>
      <c r="R68" s="52"/>
      <c r="S68" s="60"/>
      <c r="T68" s="60"/>
      <c r="U68" s="60"/>
      <c r="V68" s="60"/>
      <c r="W68" s="20" t="b">
        <f t="shared" si="0"/>
        <v>1</v>
      </c>
      <c r="X68" s="19" t="b">
        <f t="shared" si="1"/>
        <v>1</v>
      </c>
      <c r="Y68" s="19" t="e">
        <f>O68&gt;___Summary!#REF!</f>
        <v>#REF!</v>
      </c>
      <c r="XEU68" s="189"/>
      <c r="XEV68" s="189"/>
      <c r="XEW68" s="189"/>
      <c r="XEX68" s="189"/>
      <c r="XEY68" s="189"/>
      <c r="XEZ68" s="189"/>
      <c r="XFA68" s="189"/>
      <c r="XFB68" s="189"/>
      <c r="XFC68" s="189"/>
      <c r="XFD68" s="189"/>
    </row>
    <row r="69" spans="1:25 16375:16384" s="54" customFormat="1" ht="42" customHeight="1" x14ac:dyDescent="0.2">
      <c r="A69" s="60"/>
      <c r="B69" s="60"/>
      <c r="C69" s="60"/>
      <c r="D69" s="60"/>
      <c r="E69" s="60"/>
      <c r="F69" s="60"/>
      <c r="G69" s="61"/>
      <c r="H69" s="61"/>
      <c r="I69" s="60"/>
      <c r="J69" s="60"/>
      <c r="K69" s="87"/>
      <c r="L69" s="62"/>
      <c r="M69" s="63"/>
      <c r="N69" s="64"/>
      <c r="O69" s="58"/>
      <c r="P69" s="64"/>
      <c r="Q69" s="58"/>
      <c r="R69" s="52"/>
      <c r="S69" s="60"/>
      <c r="T69" s="60"/>
      <c r="U69" s="60"/>
      <c r="V69" s="60"/>
      <c r="W69" s="20" t="b">
        <f t="shared" si="0"/>
        <v>1</v>
      </c>
      <c r="X69" s="19" t="b">
        <f t="shared" si="1"/>
        <v>1</v>
      </c>
      <c r="Y69" s="19" t="e">
        <f>O69&gt;___Summary!#REF!</f>
        <v>#REF!</v>
      </c>
      <c r="XEU69" s="189"/>
      <c r="XEV69" s="189"/>
      <c r="XEW69" s="189"/>
      <c r="XEX69" s="189"/>
      <c r="XEY69" s="189"/>
      <c r="XEZ69" s="189"/>
      <c r="XFA69" s="189"/>
      <c r="XFB69" s="189"/>
      <c r="XFC69" s="189"/>
      <c r="XFD69" s="189"/>
    </row>
    <row r="70" spans="1:25 16375:16384" s="54" customFormat="1" ht="42" customHeight="1" x14ac:dyDescent="0.2">
      <c r="A70" s="60"/>
      <c r="B70" s="60"/>
      <c r="C70" s="60"/>
      <c r="D70" s="60"/>
      <c r="E70" s="60"/>
      <c r="F70" s="60"/>
      <c r="G70" s="61"/>
      <c r="H70" s="61"/>
      <c r="I70" s="60"/>
      <c r="J70" s="60"/>
      <c r="K70" s="87"/>
      <c r="L70" s="62"/>
      <c r="M70" s="63"/>
      <c r="N70" s="64"/>
      <c r="O70" s="58"/>
      <c r="P70" s="64"/>
      <c r="Q70" s="58"/>
      <c r="R70" s="52"/>
      <c r="S70" s="60"/>
      <c r="T70" s="60"/>
      <c r="U70" s="60"/>
      <c r="V70" s="60"/>
      <c r="W70" s="20" t="b">
        <f t="shared" si="0"/>
        <v>1</v>
      </c>
      <c r="X70" s="19" t="b">
        <f t="shared" si="1"/>
        <v>1</v>
      </c>
      <c r="Y70" s="19" t="e">
        <f>O70&gt;___Summary!#REF!</f>
        <v>#REF!</v>
      </c>
      <c r="XEU70" s="189"/>
      <c r="XEV70" s="189"/>
      <c r="XEW70" s="189"/>
      <c r="XEX70" s="189"/>
      <c r="XEY70" s="189"/>
      <c r="XEZ70" s="189"/>
      <c r="XFA70" s="189"/>
      <c r="XFB70" s="189"/>
      <c r="XFC70" s="189"/>
      <c r="XFD70" s="189"/>
    </row>
    <row r="71" spans="1:25 16375:16384" s="54" customFormat="1" ht="42" customHeight="1" x14ac:dyDescent="0.2">
      <c r="A71" s="60"/>
      <c r="B71" s="60"/>
      <c r="C71" s="60"/>
      <c r="D71" s="60"/>
      <c r="E71" s="60"/>
      <c r="F71" s="60"/>
      <c r="G71" s="61"/>
      <c r="H71" s="61"/>
      <c r="I71" s="60"/>
      <c r="J71" s="60"/>
      <c r="K71" s="87"/>
      <c r="L71" s="62"/>
      <c r="M71" s="63"/>
      <c r="N71" s="64"/>
      <c r="O71" s="58"/>
      <c r="P71" s="64"/>
      <c r="Q71" s="58"/>
      <c r="R71" s="52"/>
      <c r="S71" s="60"/>
      <c r="T71" s="60"/>
      <c r="U71" s="60"/>
      <c r="V71" s="60"/>
      <c r="W71" s="20" t="b">
        <f t="shared" si="0"/>
        <v>1</v>
      </c>
      <c r="X71" s="19" t="b">
        <f t="shared" si="1"/>
        <v>1</v>
      </c>
      <c r="Y71" s="19" t="e">
        <f>O71&gt;___Summary!#REF!</f>
        <v>#REF!</v>
      </c>
      <c r="XEU71" s="189"/>
      <c r="XEV71" s="189"/>
      <c r="XEW71" s="189"/>
      <c r="XEX71" s="189"/>
      <c r="XEY71" s="189"/>
      <c r="XEZ71" s="189"/>
      <c r="XFA71" s="189"/>
      <c r="XFB71" s="189"/>
      <c r="XFC71" s="189"/>
      <c r="XFD71" s="189"/>
    </row>
    <row r="72" spans="1:25 16375:16384" s="54" customFormat="1" ht="42" customHeight="1" x14ac:dyDescent="0.2">
      <c r="A72" s="60"/>
      <c r="B72" s="60"/>
      <c r="C72" s="60"/>
      <c r="D72" s="60"/>
      <c r="E72" s="60"/>
      <c r="F72" s="60"/>
      <c r="G72" s="61"/>
      <c r="H72" s="61"/>
      <c r="I72" s="60"/>
      <c r="J72" s="60"/>
      <c r="K72" s="87"/>
      <c r="L72" s="62"/>
      <c r="M72" s="63"/>
      <c r="N72" s="64"/>
      <c r="O72" s="58"/>
      <c r="P72" s="64"/>
      <c r="Q72" s="58"/>
      <c r="R72" s="52"/>
      <c r="S72" s="60"/>
      <c r="T72" s="60"/>
      <c r="U72" s="60"/>
      <c r="V72" s="60"/>
      <c r="W72" s="20" t="b">
        <f t="shared" ref="W72:W135" si="2">O72&gt;=M72</f>
        <v>1</v>
      </c>
      <c r="X72" s="19" t="b">
        <f t="shared" ref="X72:X135" si="3">Q72&gt;=O72</f>
        <v>1</v>
      </c>
      <c r="Y72" s="19" t="e">
        <f>O72&gt;___Summary!#REF!</f>
        <v>#REF!</v>
      </c>
      <c r="XEU72" s="189"/>
      <c r="XEV72" s="189"/>
      <c r="XEW72" s="189"/>
      <c r="XEX72" s="189"/>
      <c r="XEY72" s="189"/>
      <c r="XEZ72" s="189"/>
      <c r="XFA72" s="189"/>
      <c r="XFB72" s="189"/>
      <c r="XFC72" s="189"/>
      <c r="XFD72" s="189"/>
    </row>
    <row r="73" spans="1:25 16375:16384" s="54" customFormat="1" ht="42" customHeight="1" x14ac:dyDescent="0.2">
      <c r="A73" s="60"/>
      <c r="B73" s="60"/>
      <c r="C73" s="60"/>
      <c r="D73" s="60"/>
      <c r="E73" s="60"/>
      <c r="F73" s="60"/>
      <c r="G73" s="61"/>
      <c r="H73" s="61"/>
      <c r="I73" s="60"/>
      <c r="J73" s="60"/>
      <c r="K73" s="87"/>
      <c r="L73" s="62"/>
      <c r="M73" s="63"/>
      <c r="N73" s="64"/>
      <c r="O73" s="58"/>
      <c r="P73" s="64"/>
      <c r="Q73" s="58"/>
      <c r="R73" s="52"/>
      <c r="S73" s="60"/>
      <c r="T73" s="60"/>
      <c r="U73" s="60"/>
      <c r="V73" s="60"/>
      <c r="W73" s="20" t="b">
        <f t="shared" si="2"/>
        <v>1</v>
      </c>
      <c r="X73" s="19" t="b">
        <f t="shared" si="3"/>
        <v>1</v>
      </c>
      <c r="Y73" s="19" t="e">
        <f>O73&gt;___Summary!#REF!</f>
        <v>#REF!</v>
      </c>
      <c r="XEU73" s="189"/>
      <c r="XEV73" s="189"/>
      <c r="XEW73" s="189"/>
      <c r="XEX73" s="189"/>
      <c r="XEY73" s="189"/>
      <c r="XEZ73" s="189"/>
      <c r="XFA73" s="189"/>
      <c r="XFB73" s="189"/>
      <c r="XFC73" s="189"/>
      <c r="XFD73" s="189"/>
    </row>
    <row r="74" spans="1:25 16375:16384" s="54" customFormat="1" ht="42" customHeight="1" x14ac:dyDescent="0.2">
      <c r="A74" s="60"/>
      <c r="B74" s="60"/>
      <c r="C74" s="60"/>
      <c r="D74" s="60"/>
      <c r="E74" s="60"/>
      <c r="F74" s="60"/>
      <c r="G74" s="61"/>
      <c r="H74" s="61"/>
      <c r="I74" s="60"/>
      <c r="J74" s="60"/>
      <c r="K74" s="87"/>
      <c r="L74" s="62"/>
      <c r="M74" s="63"/>
      <c r="N74" s="64"/>
      <c r="O74" s="58"/>
      <c r="P74" s="64"/>
      <c r="Q74" s="58"/>
      <c r="R74" s="52"/>
      <c r="S74" s="60"/>
      <c r="T74" s="60"/>
      <c r="U74" s="60"/>
      <c r="V74" s="60"/>
      <c r="W74" s="20" t="b">
        <f t="shared" si="2"/>
        <v>1</v>
      </c>
      <c r="X74" s="19" t="b">
        <f t="shared" si="3"/>
        <v>1</v>
      </c>
      <c r="Y74" s="19" t="e">
        <f>O74&gt;___Summary!#REF!</f>
        <v>#REF!</v>
      </c>
      <c r="XEU74" s="189"/>
      <c r="XEV74" s="189"/>
      <c r="XEW74" s="189"/>
      <c r="XEX74" s="189"/>
      <c r="XEY74" s="189"/>
      <c r="XEZ74" s="189"/>
      <c r="XFA74" s="189"/>
      <c r="XFB74" s="189"/>
      <c r="XFC74" s="189"/>
      <c r="XFD74" s="189"/>
    </row>
    <row r="75" spans="1:25 16375:16384" s="54" customFormat="1" ht="42" customHeight="1" x14ac:dyDescent="0.2">
      <c r="A75" s="60"/>
      <c r="B75" s="60"/>
      <c r="C75" s="60"/>
      <c r="D75" s="60"/>
      <c r="E75" s="60"/>
      <c r="F75" s="60"/>
      <c r="G75" s="61"/>
      <c r="H75" s="61"/>
      <c r="I75" s="60"/>
      <c r="J75" s="60"/>
      <c r="K75" s="87"/>
      <c r="L75" s="62"/>
      <c r="M75" s="63"/>
      <c r="N75" s="64"/>
      <c r="O75" s="58"/>
      <c r="P75" s="64"/>
      <c r="Q75" s="58"/>
      <c r="R75" s="52"/>
      <c r="S75" s="60"/>
      <c r="T75" s="60"/>
      <c r="U75" s="60"/>
      <c r="V75" s="60"/>
      <c r="W75" s="20" t="b">
        <f t="shared" si="2"/>
        <v>1</v>
      </c>
      <c r="X75" s="19" t="b">
        <f t="shared" si="3"/>
        <v>1</v>
      </c>
      <c r="Y75" s="19" t="e">
        <f>O75&gt;___Summary!#REF!</f>
        <v>#REF!</v>
      </c>
      <c r="XEU75" s="189"/>
      <c r="XEV75" s="189"/>
      <c r="XEW75" s="189"/>
      <c r="XEX75" s="189"/>
      <c r="XEY75" s="189"/>
      <c r="XEZ75" s="189"/>
      <c r="XFA75" s="189"/>
      <c r="XFB75" s="189"/>
      <c r="XFC75" s="189"/>
      <c r="XFD75" s="189"/>
    </row>
    <row r="76" spans="1:25 16375:16384" s="54" customFormat="1" ht="42" customHeight="1" x14ac:dyDescent="0.2">
      <c r="A76" s="60"/>
      <c r="B76" s="60"/>
      <c r="C76" s="60"/>
      <c r="D76" s="60"/>
      <c r="E76" s="60"/>
      <c r="F76" s="60"/>
      <c r="G76" s="61"/>
      <c r="H76" s="61"/>
      <c r="I76" s="60"/>
      <c r="J76" s="60"/>
      <c r="K76" s="87"/>
      <c r="L76" s="62"/>
      <c r="M76" s="63"/>
      <c r="N76" s="64"/>
      <c r="O76" s="58"/>
      <c r="P76" s="64"/>
      <c r="Q76" s="58"/>
      <c r="R76" s="52"/>
      <c r="S76" s="60"/>
      <c r="T76" s="60"/>
      <c r="U76" s="60"/>
      <c r="V76" s="60"/>
      <c r="W76" s="20" t="b">
        <f t="shared" si="2"/>
        <v>1</v>
      </c>
      <c r="X76" s="19" t="b">
        <f t="shared" si="3"/>
        <v>1</v>
      </c>
      <c r="Y76" s="19" t="e">
        <f>O76&gt;___Summary!#REF!</f>
        <v>#REF!</v>
      </c>
      <c r="XEU76" s="189"/>
      <c r="XEV76" s="189"/>
      <c r="XEW76" s="189"/>
      <c r="XEX76" s="189"/>
      <c r="XEY76" s="189"/>
      <c r="XEZ76" s="189"/>
      <c r="XFA76" s="189"/>
      <c r="XFB76" s="189"/>
      <c r="XFC76" s="189"/>
      <c r="XFD76" s="189"/>
    </row>
    <row r="77" spans="1:25 16375:16384" s="54" customFormat="1" ht="42" customHeight="1" x14ac:dyDescent="0.2">
      <c r="A77" s="60"/>
      <c r="B77" s="60"/>
      <c r="C77" s="60"/>
      <c r="D77" s="60"/>
      <c r="E77" s="60"/>
      <c r="F77" s="60"/>
      <c r="G77" s="61"/>
      <c r="H77" s="61"/>
      <c r="I77" s="60"/>
      <c r="J77" s="60"/>
      <c r="K77" s="87"/>
      <c r="L77" s="62"/>
      <c r="M77" s="63"/>
      <c r="N77" s="64"/>
      <c r="O77" s="58"/>
      <c r="P77" s="64"/>
      <c r="Q77" s="58"/>
      <c r="R77" s="52"/>
      <c r="S77" s="60"/>
      <c r="T77" s="60"/>
      <c r="U77" s="60"/>
      <c r="V77" s="60"/>
      <c r="W77" s="20" t="b">
        <f t="shared" si="2"/>
        <v>1</v>
      </c>
      <c r="X77" s="19" t="b">
        <f t="shared" si="3"/>
        <v>1</v>
      </c>
      <c r="Y77" s="19" t="e">
        <f>O77&gt;___Summary!#REF!</f>
        <v>#REF!</v>
      </c>
      <c r="XEU77" s="189"/>
      <c r="XEV77" s="189"/>
      <c r="XEW77" s="189"/>
      <c r="XEX77" s="189"/>
      <c r="XEY77" s="189"/>
      <c r="XEZ77" s="189"/>
      <c r="XFA77" s="189"/>
      <c r="XFB77" s="189"/>
      <c r="XFC77" s="189"/>
      <c r="XFD77" s="189"/>
    </row>
    <row r="78" spans="1:25 16375:16384" s="54" customFormat="1" ht="42" customHeight="1" x14ac:dyDescent="0.2">
      <c r="A78" s="60"/>
      <c r="B78" s="60"/>
      <c r="C78" s="60"/>
      <c r="D78" s="60"/>
      <c r="E78" s="60"/>
      <c r="F78" s="60"/>
      <c r="G78" s="61"/>
      <c r="H78" s="61"/>
      <c r="I78" s="60"/>
      <c r="J78" s="60"/>
      <c r="K78" s="87"/>
      <c r="L78" s="62"/>
      <c r="M78" s="63"/>
      <c r="N78" s="64"/>
      <c r="O78" s="58"/>
      <c r="P78" s="64"/>
      <c r="Q78" s="58"/>
      <c r="R78" s="52"/>
      <c r="S78" s="60"/>
      <c r="T78" s="60"/>
      <c r="U78" s="60"/>
      <c r="V78" s="60"/>
      <c r="W78" s="20" t="b">
        <f t="shared" si="2"/>
        <v>1</v>
      </c>
      <c r="X78" s="19" t="b">
        <f t="shared" si="3"/>
        <v>1</v>
      </c>
      <c r="Y78" s="19" t="e">
        <f>O78&gt;___Summary!#REF!</f>
        <v>#REF!</v>
      </c>
      <c r="XEU78" s="189"/>
      <c r="XEV78" s="189"/>
      <c r="XEW78" s="189"/>
      <c r="XEX78" s="189"/>
      <c r="XEY78" s="189"/>
      <c r="XEZ78" s="189"/>
      <c r="XFA78" s="189"/>
      <c r="XFB78" s="189"/>
      <c r="XFC78" s="189"/>
      <c r="XFD78" s="189"/>
    </row>
    <row r="79" spans="1:25 16375:16384" s="54" customFormat="1" ht="42" customHeight="1" x14ac:dyDescent="0.2">
      <c r="A79" s="60"/>
      <c r="B79" s="60"/>
      <c r="C79" s="60"/>
      <c r="D79" s="60"/>
      <c r="E79" s="60"/>
      <c r="F79" s="60"/>
      <c r="G79" s="61"/>
      <c r="H79" s="61"/>
      <c r="I79" s="60"/>
      <c r="J79" s="60"/>
      <c r="K79" s="87"/>
      <c r="L79" s="62"/>
      <c r="M79" s="63"/>
      <c r="N79" s="64"/>
      <c r="O79" s="58"/>
      <c r="P79" s="64"/>
      <c r="Q79" s="58"/>
      <c r="R79" s="52"/>
      <c r="S79" s="60"/>
      <c r="T79" s="60"/>
      <c r="U79" s="60"/>
      <c r="V79" s="60"/>
      <c r="W79" s="20" t="b">
        <f t="shared" si="2"/>
        <v>1</v>
      </c>
      <c r="X79" s="19" t="b">
        <f t="shared" si="3"/>
        <v>1</v>
      </c>
      <c r="Y79" s="19" t="e">
        <f>O79&gt;___Summary!#REF!</f>
        <v>#REF!</v>
      </c>
      <c r="XEU79" s="189"/>
      <c r="XEV79" s="189"/>
      <c r="XEW79" s="189"/>
      <c r="XEX79" s="189"/>
      <c r="XEY79" s="189"/>
      <c r="XEZ79" s="189"/>
      <c r="XFA79" s="189"/>
      <c r="XFB79" s="189"/>
      <c r="XFC79" s="189"/>
      <c r="XFD79" s="189"/>
    </row>
    <row r="80" spans="1:25 16375:16384" s="54" customFormat="1" ht="42" customHeight="1" x14ac:dyDescent="0.2">
      <c r="A80" s="60"/>
      <c r="B80" s="60"/>
      <c r="C80" s="60"/>
      <c r="D80" s="60"/>
      <c r="E80" s="60"/>
      <c r="F80" s="60"/>
      <c r="G80" s="61"/>
      <c r="H80" s="61"/>
      <c r="I80" s="60"/>
      <c r="J80" s="60"/>
      <c r="K80" s="87"/>
      <c r="L80" s="62"/>
      <c r="M80" s="63"/>
      <c r="N80" s="64"/>
      <c r="O80" s="58"/>
      <c r="P80" s="64"/>
      <c r="Q80" s="58"/>
      <c r="R80" s="52"/>
      <c r="S80" s="60"/>
      <c r="T80" s="60"/>
      <c r="U80" s="60"/>
      <c r="V80" s="60"/>
      <c r="W80" s="20" t="b">
        <f t="shared" si="2"/>
        <v>1</v>
      </c>
      <c r="X80" s="19" t="b">
        <f t="shared" si="3"/>
        <v>1</v>
      </c>
      <c r="Y80" s="19" t="e">
        <f>O80&gt;___Summary!#REF!</f>
        <v>#REF!</v>
      </c>
      <c r="XEU80" s="189"/>
      <c r="XEV80" s="189"/>
      <c r="XEW80" s="189"/>
      <c r="XEX80" s="189"/>
      <c r="XEY80" s="189"/>
      <c r="XEZ80" s="189"/>
      <c r="XFA80" s="189"/>
      <c r="XFB80" s="189"/>
      <c r="XFC80" s="189"/>
      <c r="XFD80" s="189"/>
    </row>
    <row r="81" spans="1:25 16375:16384" s="54" customFormat="1" ht="42" customHeight="1" x14ac:dyDescent="0.2">
      <c r="A81" s="60"/>
      <c r="B81" s="60"/>
      <c r="C81" s="60"/>
      <c r="D81" s="60"/>
      <c r="E81" s="60"/>
      <c r="F81" s="60"/>
      <c r="G81" s="61"/>
      <c r="H81" s="61"/>
      <c r="I81" s="60"/>
      <c r="J81" s="60"/>
      <c r="K81" s="87"/>
      <c r="L81" s="62"/>
      <c r="M81" s="63"/>
      <c r="N81" s="64"/>
      <c r="O81" s="58"/>
      <c r="P81" s="64"/>
      <c r="Q81" s="58"/>
      <c r="R81" s="52"/>
      <c r="S81" s="60"/>
      <c r="T81" s="60"/>
      <c r="U81" s="60"/>
      <c r="V81" s="60"/>
      <c r="W81" s="20" t="b">
        <f t="shared" si="2"/>
        <v>1</v>
      </c>
      <c r="X81" s="19" t="b">
        <f t="shared" si="3"/>
        <v>1</v>
      </c>
      <c r="Y81" s="19" t="e">
        <f>O81&gt;___Summary!#REF!</f>
        <v>#REF!</v>
      </c>
      <c r="XEU81" s="189"/>
      <c r="XEV81" s="189"/>
      <c r="XEW81" s="189"/>
      <c r="XEX81" s="189"/>
      <c r="XEY81" s="189"/>
      <c r="XEZ81" s="189"/>
      <c r="XFA81" s="189"/>
      <c r="XFB81" s="189"/>
      <c r="XFC81" s="189"/>
      <c r="XFD81" s="189"/>
    </row>
    <row r="82" spans="1:25 16375:16384" s="54" customFormat="1" ht="42" customHeight="1" x14ac:dyDescent="0.2">
      <c r="A82" s="60"/>
      <c r="B82" s="60"/>
      <c r="C82" s="60"/>
      <c r="D82" s="60"/>
      <c r="E82" s="60"/>
      <c r="F82" s="60"/>
      <c r="G82" s="61"/>
      <c r="H82" s="61"/>
      <c r="I82" s="60"/>
      <c r="J82" s="60"/>
      <c r="K82" s="87"/>
      <c r="L82" s="62"/>
      <c r="M82" s="63"/>
      <c r="N82" s="64"/>
      <c r="O82" s="58"/>
      <c r="P82" s="64"/>
      <c r="Q82" s="58"/>
      <c r="R82" s="52"/>
      <c r="S82" s="60"/>
      <c r="T82" s="60"/>
      <c r="U82" s="60"/>
      <c r="V82" s="60"/>
      <c r="W82" s="20" t="b">
        <f t="shared" si="2"/>
        <v>1</v>
      </c>
      <c r="X82" s="19" t="b">
        <f t="shared" si="3"/>
        <v>1</v>
      </c>
      <c r="Y82" s="19" t="e">
        <f>O82&gt;___Summary!#REF!</f>
        <v>#REF!</v>
      </c>
      <c r="XEU82" s="189"/>
      <c r="XEV82" s="189"/>
      <c r="XEW82" s="189"/>
      <c r="XEX82" s="189"/>
      <c r="XEY82" s="189"/>
      <c r="XEZ82" s="189"/>
      <c r="XFA82" s="189"/>
      <c r="XFB82" s="189"/>
      <c r="XFC82" s="189"/>
      <c r="XFD82" s="189"/>
    </row>
    <row r="83" spans="1:25 16375:16384" s="54" customFormat="1" ht="42" customHeight="1" x14ac:dyDescent="0.2">
      <c r="A83" s="60"/>
      <c r="B83" s="60"/>
      <c r="C83" s="60"/>
      <c r="D83" s="60"/>
      <c r="E83" s="60"/>
      <c r="F83" s="60"/>
      <c r="G83" s="61"/>
      <c r="H83" s="61"/>
      <c r="I83" s="60"/>
      <c r="J83" s="60"/>
      <c r="K83" s="87"/>
      <c r="L83" s="62"/>
      <c r="M83" s="63"/>
      <c r="N83" s="64"/>
      <c r="O83" s="58"/>
      <c r="P83" s="64"/>
      <c r="Q83" s="58"/>
      <c r="R83" s="52"/>
      <c r="S83" s="60"/>
      <c r="T83" s="60"/>
      <c r="U83" s="60"/>
      <c r="V83" s="60"/>
      <c r="W83" s="20" t="b">
        <f t="shared" si="2"/>
        <v>1</v>
      </c>
      <c r="X83" s="19" t="b">
        <f t="shared" si="3"/>
        <v>1</v>
      </c>
      <c r="Y83" s="19" t="e">
        <f>O83&gt;___Summary!#REF!</f>
        <v>#REF!</v>
      </c>
      <c r="XEU83" s="189"/>
      <c r="XEV83" s="189"/>
      <c r="XEW83" s="189"/>
      <c r="XEX83" s="189"/>
      <c r="XEY83" s="189"/>
      <c r="XEZ83" s="189"/>
      <c r="XFA83" s="189"/>
      <c r="XFB83" s="189"/>
      <c r="XFC83" s="189"/>
      <c r="XFD83" s="189"/>
    </row>
    <row r="84" spans="1:25 16375:16384" s="54" customFormat="1" ht="42" customHeight="1" x14ac:dyDescent="0.2">
      <c r="A84" s="60"/>
      <c r="B84" s="60"/>
      <c r="C84" s="60"/>
      <c r="D84" s="60"/>
      <c r="E84" s="60"/>
      <c r="F84" s="60"/>
      <c r="G84" s="61"/>
      <c r="H84" s="61"/>
      <c r="I84" s="60"/>
      <c r="J84" s="60"/>
      <c r="K84" s="87"/>
      <c r="L84" s="62"/>
      <c r="M84" s="63"/>
      <c r="N84" s="64"/>
      <c r="O84" s="58"/>
      <c r="P84" s="64"/>
      <c r="Q84" s="58"/>
      <c r="R84" s="52"/>
      <c r="S84" s="60"/>
      <c r="T84" s="60"/>
      <c r="U84" s="60"/>
      <c r="V84" s="60"/>
      <c r="W84" s="20" t="b">
        <f t="shared" si="2"/>
        <v>1</v>
      </c>
      <c r="X84" s="19" t="b">
        <f t="shared" si="3"/>
        <v>1</v>
      </c>
      <c r="Y84" s="19" t="e">
        <f>O84&gt;___Summary!#REF!</f>
        <v>#REF!</v>
      </c>
      <c r="XEU84" s="189"/>
      <c r="XEV84" s="189"/>
      <c r="XEW84" s="189"/>
      <c r="XEX84" s="189"/>
      <c r="XEY84" s="189"/>
      <c r="XEZ84" s="189"/>
      <c r="XFA84" s="189"/>
      <c r="XFB84" s="189"/>
      <c r="XFC84" s="189"/>
      <c r="XFD84" s="189"/>
    </row>
    <row r="85" spans="1:25 16375:16384" s="54" customFormat="1" ht="42" customHeight="1" x14ac:dyDescent="0.2">
      <c r="A85" s="60"/>
      <c r="B85" s="60"/>
      <c r="C85" s="60"/>
      <c r="D85" s="60"/>
      <c r="E85" s="60"/>
      <c r="F85" s="60"/>
      <c r="G85" s="61"/>
      <c r="H85" s="61"/>
      <c r="I85" s="60"/>
      <c r="J85" s="60"/>
      <c r="K85" s="87"/>
      <c r="L85" s="62"/>
      <c r="M85" s="63"/>
      <c r="N85" s="64"/>
      <c r="O85" s="58"/>
      <c r="P85" s="64"/>
      <c r="Q85" s="58"/>
      <c r="R85" s="52"/>
      <c r="S85" s="60"/>
      <c r="T85" s="60"/>
      <c r="U85" s="60"/>
      <c r="V85" s="60"/>
      <c r="W85" s="20" t="b">
        <f t="shared" si="2"/>
        <v>1</v>
      </c>
      <c r="X85" s="19" t="b">
        <f t="shared" si="3"/>
        <v>1</v>
      </c>
      <c r="Y85" s="19" t="e">
        <f>O85&gt;___Summary!#REF!</f>
        <v>#REF!</v>
      </c>
      <c r="XEU85" s="189"/>
      <c r="XEV85" s="189"/>
      <c r="XEW85" s="189"/>
      <c r="XEX85" s="189"/>
      <c r="XEY85" s="189"/>
      <c r="XEZ85" s="189"/>
      <c r="XFA85" s="189"/>
      <c r="XFB85" s="189"/>
      <c r="XFC85" s="189"/>
      <c r="XFD85" s="189"/>
    </row>
    <row r="86" spans="1:25 16375:16384" s="54" customFormat="1" ht="42" customHeight="1" x14ac:dyDescent="0.2">
      <c r="A86" s="60"/>
      <c r="B86" s="60"/>
      <c r="C86" s="60"/>
      <c r="D86" s="60"/>
      <c r="E86" s="60"/>
      <c r="F86" s="60"/>
      <c r="G86" s="61"/>
      <c r="H86" s="61"/>
      <c r="I86" s="60"/>
      <c r="J86" s="60"/>
      <c r="K86" s="87"/>
      <c r="L86" s="62"/>
      <c r="M86" s="63"/>
      <c r="N86" s="64"/>
      <c r="O86" s="58"/>
      <c r="P86" s="64"/>
      <c r="Q86" s="58"/>
      <c r="R86" s="52"/>
      <c r="S86" s="60"/>
      <c r="T86" s="60"/>
      <c r="U86" s="60"/>
      <c r="V86" s="60"/>
      <c r="W86" s="20" t="b">
        <f t="shared" si="2"/>
        <v>1</v>
      </c>
      <c r="X86" s="19" t="b">
        <f t="shared" si="3"/>
        <v>1</v>
      </c>
      <c r="Y86" s="19" t="e">
        <f>O86&gt;___Summary!#REF!</f>
        <v>#REF!</v>
      </c>
      <c r="XEU86" s="189"/>
      <c r="XEV86" s="189"/>
      <c r="XEW86" s="189"/>
      <c r="XEX86" s="189"/>
      <c r="XEY86" s="189"/>
      <c r="XEZ86" s="189"/>
      <c r="XFA86" s="189"/>
      <c r="XFB86" s="189"/>
      <c r="XFC86" s="189"/>
      <c r="XFD86" s="189"/>
    </row>
    <row r="87" spans="1:25 16375:16384" s="54" customFormat="1" ht="42" customHeight="1" x14ac:dyDescent="0.2">
      <c r="A87" s="60"/>
      <c r="B87" s="60"/>
      <c r="C87" s="60"/>
      <c r="D87" s="60"/>
      <c r="E87" s="60"/>
      <c r="F87" s="60"/>
      <c r="G87" s="61"/>
      <c r="H87" s="61"/>
      <c r="I87" s="60"/>
      <c r="J87" s="60"/>
      <c r="K87" s="87"/>
      <c r="L87" s="62"/>
      <c r="M87" s="63"/>
      <c r="N87" s="64"/>
      <c r="O87" s="58"/>
      <c r="P87" s="64"/>
      <c r="Q87" s="58"/>
      <c r="R87" s="52"/>
      <c r="S87" s="60"/>
      <c r="T87" s="60"/>
      <c r="U87" s="60"/>
      <c r="V87" s="60"/>
      <c r="W87" s="20" t="b">
        <f t="shared" si="2"/>
        <v>1</v>
      </c>
      <c r="X87" s="19" t="b">
        <f t="shared" si="3"/>
        <v>1</v>
      </c>
      <c r="Y87" s="19" t="e">
        <f>O87&gt;___Summary!#REF!</f>
        <v>#REF!</v>
      </c>
      <c r="XEU87" s="189"/>
      <c r="XEV87" s="189"/>
      <c r="XEW87" s="189"/>
      <c r="XEX87" s="189"/>
      <c r="XEY87" s="189"/>
      <c r="XEZ87" s="189"/>
      <c r="XFA87" s="189"/>
      <c r="XFB87" s="189"/>
      <c r="XFC87" s="189"/>
      <c r="XFD87" s="189"/>
    </row>
    <row r="88" spans="1:25 16375:16384" s="54" customFormat="1" ht="42" customHeight="1" x14ac:dyDescent="0.2">
      <c r="A88" s="60"/>
      <c r="B88" s="60"/>
      <c r="C88" s="60"/>
      <c r="D88" s="60"/>
      <c r="E88" s="60"/>
      <c r="F88" s="60"/>
      <c r="G88" s="61"/>
      <c r="H88" s="61"/>
      <c r="I88" s="60"/>
      <c r="J88" s="60"/>
      <c r="K88" s="87"/>
      <c r="L88" s="62"/>
      <c r="M88" s="63"/>
      <c r="N88" s="64"/>
      <c r="O88" s="58"/>
      <c r="P88" s="64"/>
      <c r="Q88" s="58"/>
      <c r="R88" s="52"/>
      <c r="S88" s="60"/>
      <c r="T88" s="60"/>
      <c r="U88" s="60"/>
      <c r="V88" s="60"/>
      <c r="W88" s="20" t="b">
        <f t="shared" si="2"/>
        <v>1</v>
      </c>
      <c r="X88" s="19" t="b">
        <f t="shared" si="3"/>
        <v>1</v>
      </c>
      <c r="Y88" s="19" t="e">
        <f>O88&gt;___Summary!#REF!</f>
        <v>#REF!</v>
      </c>
      <c r="XEU88" s="189"/>
      <c r="XEV88" s="189"/>
      <c r="XEW88" s="189"/>
      <c r="XEX88" s="189"/>
      <c r="XEY88" s="189"/>
      <c r="XEZ88" s="189"/>
      <c r="XFA88" s="189"/>
      <c r="XFB88" s="189"/>
      <c r="XFC88" s="189"/>
      <c r="XFD88" s="189"/>
    </row>
    <row r="89" spans="1:25 16375:16384" s="54" customFormat="1" ht="42" customHeight="1" x14ac:dyDescent="0.2">
      <c r="A89" s="60"/>
      <c r="B89" s="60"/>
      <c r="C89" s="60"/>
      <c r="D89" s="60"/>
      <c r="E89" s="60"/>
      <c r="F89" s="60"/>
      <c r="G89" s="61"/>
      <c r="H89" s="61"/>
      <c r="I89" s="60"/>
      <c r="J89" s="60"/>
      <c r="K89" s="87"/>
      <c r="L89" s="62"/>
      <c r="M89" s="63"/>
      <c r="N89" s="64"/>
      <c r="O89" s="58"/>
      <c r="P89" s="64"/>
      <c r="Q89" s="58"/>
      <c r="R89" s="52"/>
      <c r="S89" s="60"/>
      <c r="T89" s="60"/>
      <c r="U89" s="60"/>
      <c r="V89" s="60"/>
      <c r="W89" s="20" t="b">
        <f t="shared" si="2"/>
        <v>1</v>
      </c>
      <c r="X89" s="19" t="b">
        <f t="shared" si="3"/>
        <v>1</v>
      </c>
      <c r="Y89" s="19" t="e">
        <f>O89&gt;___Summary!#REF!</f>
        <v>#REF!</v>
      </c>
      <c r="XEU89" s="189"/>
      <c r="XEV89" s="189"/>
      <c r="XEW89" s="189"/>
      <c r="XEX89" s="189"/>
      <c r="XEY89" s="189"/>
      <c r="XEZ89" s="189"/>
      <c r="XFA89" s="189"/>
      <c r="XFB89" s="189"/>
      <c r="XFC89" s="189"/>
      <c r="XFD89" s="189"/>
    </row>
    <row r="90" spans="1:25 16375:16384" s="54" customFormat="1" ht="42" customHeight="1" x14ac:dyDescent="0.2">
      <c r="A90" s="60"/>
      <c r="B90" s="60"/>
      <c r="C90" s="60"/>
      <c r="D90" s="60"/>
      <c r="E90" s="60"/>
      <c r="F90" s="60"/>
      <c r="G90" s="61"/>
      <c r="H90" s="61"/>
      <c r="I90" s="60"/>
      <c r="J90" s="60"/>
      <c r="K90" s="87"/>
      <c r="L90" s="62"/>
      <c r="M90" s="63"/>
      <c r="N90" s="64"/>
      <c r="O90" s="58"/>
      <c r="P90" s="64"/>
      <c r="Q90" s="58"/>
      <c r="R90" s="52"/>
      <c r="S90" s="60"/>
      <c r="T90" s="60"/>
      <c r="U90" s="60"/>
      <c r="V90" s="60"/>
      <c r="W90" s="20" t="b">
        <f t="shared" si="2"/>
        <v>1</v>
      </c>
      <c r="X90" s="19" t="b">
        <f t="shared" si="3"/>
        <v>1</v>
      </c>
      <c r="Y90" s="19" t="e">
        <f>O90&gt;___Summary!#REF!</f>
        <v>#REF!</v>
      </c>
      <c r="XEU90" s="189"/>
      <c r="XEV90" s="189"/>
      <c r="XEW90" s="189"/>
      <c r="XEX90" s="189"/>
      <c r="XEY90" s="189"/>
      <c r="XEZ90" s="189"/>
      <c r="XFA90" s="189"/>
      <c r="XFB90" s="189"/>
      <c r="XFC90" s="189"/>
      <c r="XFD90" s="189"/>
    </row>
    <row r="91" spans="1:25 16375:16384" s="54" customFormat="1" ht="42" customHeight="1" x14ac:dyDescent="0.2">
      <c r="A91" s="60"/>
      <c r="B91" s="60"/>
      <c r="C91" s="60"/>
      <c r="D91" s="60"/>
      <c r="E91" s="60"/>
      <c r="F91" s="60"/>
      <c r="G91" s="61"/>
      <c r="H91" s="61"/>
      <c r="I91" s="60"/>
      <c r="J91" s="60"/>
      <c r="K91" s="87"/>
      <c r="L91" s="62"/>
      <c r="M91" s="63"/>
      <c r="N91" s="64"/>
      <c r="O91" s="58"/>
      <c r="P91" s="64"/>
      <c r="Q91" s="58"/>
      <c r="R91" s="52"/>
      <c r="S91" s="60"/>
      <c r="T91" s="60"/>
      <c r="U91" s="60"/>
      <c r="V91" s="60"/>
      <c r="W91" s="20" t="b">
        <f t="shared" si="2"/>
        <v>1</v>
      </c>
      <c r="X91" s="19" t="b">
        <f t="shared" si="3"/>
        <v>1</v>
      </c>
      <c r="Y91" s="19" t="e">
        <f>O91&gt;___Summary!#REF!</f>
        <v>#REF!</v>
      </c>
      <c r="XEU91" s="189"/>
      <c r="XEV91" s="189"/>
      <c r="XEW91" s="189"/>
      <c r="XEX91" s="189"/>
      <c r="XEY91" s="189"/>
      <c r="XEZ91" s="189"/>
      <c r="XFA91" s="189"/>
      <c r="XFB91" s="189"/>
      <c r="XFC91" s="189"/>
      <c r="XFD91" s="189"/>
    </row>
    <row r="92" spans="1:25 16375:16384" s="54" customFormat="1" ht="42" customHeight="1" x14ac:dyDescent="0.2">
      <c r="A92" s="60"/>
      <c r="B92" s="60"/>
      <c r="C92" s="60"/>
      <c r="D92" s="60"/>
      <c r="E92" s="60"/>
      <c r="F92" s="60"/>
      <c r="G92" s="61"/>
      <c r="H92" s="61"/>
      <c r="I92" s="60"/>
      <c r="J92" s="60"/>
      <c r="K92" s="87"/>
      <c r="L92" s="62"/>
      <c r="M92" s="63"/>
      <c r="N92" s="64"/>
      <c r="O92" s="58"/>
      <c r="P92" s="64"/>
      <c r="Q92" s="58"/>
      <c r="R92" s="52"/>
      <c r="S92" s="60"/>
      <c r="T92" s="60"/>
      <c r="U92" s="60"/>
      <c r="V92" s="60"/>
      <c r="W92" s="20" t="b">
        <f t="shared" si="2"/>
        <v>1</v>
      </c>
      <c r="X92" s="19" t="b">
        <f t="shared" si="3"/>
        <v>1</v>
      </c>
      <c r="Y92" s="19" t="e">
        <f>O92&gt;___Summary!#REF!</f>
        <v>#REF!</v>
      </c>
      <c r="XEU92" s="189"/>
      <c r="XEV92" s="189"/>
      <c r="XEW92" s="189"/>
      <c r="XEX92" s="189"/>
      <c r="XEY92" s="189"/>
      <c r="XEZ92" s="189"/>
      <c r="XFA92" s="189"/>
      <c r="XFB92" s="189"/>
      <c r="XFC92" s="189"/>
      <c r="XFD92" s="189"/>
    </row>
    <row r="93" spans="1:25 16375:16384" s="54" customFormat="1" ht="42" customHeight="1" x14ac:dyDescent="0.2">
      <c r="A93" s="60"/>
      <c r="B93" s="60"/>
      <c r="C93" s="60"/>
      <c r="D93" s="60"/>
      <c r="E93" s="60"/>
      <c r="F93" s="60"/>
      <c r="G93" s="61"/>
      <c r="H93" s="61"/>
      <c r="I93" s="60"/>
      <c r="J93" s="60"/>
      <c r="K93" s="87"/>
      <c r="L93" s="62"/>
      <c r="M93" s="63"/>
      <c r="N93" s="64"/>
      <c r="O93" s="58"/>
      <c r="P93" s="64"/>
      <c r="Q93" s="58"/>
      <c r="R93" s="52"/>
      <c r="S93" s="60"/>
      <c r="T93" s="60"/>
      <c r="U93" s="60"/>
      <c r="V93" s="60"/>
      <c r="W93" s="20" t="b">
        <f t="shared" si="2"/>
        <v>1</v>
      </c>
      <c r="X93" s="19" t="b">
        <f t="shared" si="3"/>
        <v>1</v>
      </c>
      <c r="Y93" s="19" t="e">
        <f>O93&gt;___Summary!#REF!</f>
        <v>#REF!</v>
      </c>
      <c r="XEU93" s="189"/>
      <c r="XEV93" s="189"/>
      <c r="XEW93" s="189"/>
      <c r="XEX93" s="189"/>
      <c r="XEY93" s="189"/>
      <c r="XEZ93" s="189"/>
      <c r="XFA93" s="189"/>
      <c r="XFB93" s="189"/>
      <c r="XFC93" s="189"/>
      <c r="XFD93" s="189"/>
    </row>
    <row r="94" spans="1:25 16375:16384" s="54" customFormat="1" ht="42" customHeight="1" x14ac:dyDescent="0.2">
      <c r="A94" s="60"/>
      <c r="B94" s="60"/>
      <c r="C94" s="60"/>
      <c r="D94" s="60"/>
      <c r="E94" s="60"/>
      <c r="F94" s="60"/>
      <c r="G94" s="61"/>
      <c r="H94" s="61"/>
      <c r="I94" s="60"/>
      <c r="J94" s="60"/>
      <c r="K94" s="87"/>
      <c r="L94" s="62"/>
      <c r="M94" s="63"/>
      <c r="N94" s="64"/>
      <c r="O94" s="58"/>
      <c r="P94" s="64"/>
      <c r="Q94" s="58"/>
      <c r="R94" s="52"/>
      <c r="S94" s="60"/>
      <c r="T94" s="60"/>
      <c r="U94" s="60"/>
      <c r="V94" s="60"/>
      <c r="W94" s="20" t="b">
        <f t="shared" si="2"/>
        <v>1</v>
      </c>
      <c r="X94" s="19" t="b">
        <f t="shared" si="3"/>
        <v>1</v>
      </c>
      <c r="Y94" s="19" t="e">
        <f>O94&gt;___Summary!#REF!</f>
        <v>#REF!</v>
      </c>
      <c r="XEU94" s="189"/>
      <c r="XEV94" s="189"/>
      <c r="XEW94" s="189"/>
      <c r="XEX94" s="189"/>
      <c r="XEY94" s="189"/>
      <c r="XEZ94" s="189"/>
      <c r="XFA94" s="189"/>
      <c r="XFB94" s="189"/>
      <c r="XFC94" s="189"/>
      <c r="XFD94" s="189"/>
    </row>
    <row r="95" spans="1:25 16375:16384" s="54" customFormat="1" ht="42" customHeight="1" x14ac:dyDescent="0.2">
      <c r="A95" s="60"/>
      <c r="B95" s="60"/>
      <c r="C95" s="60"/>
      <c r="D95" s="60"/>
      <c r="E95" s="60"/>
      <c r="F95" s="60"/>
      <c r="G95" s="61"/>
      <c r="H95" s="61"/>
      <c r="I95" s="60"/>
      <c r="J95" s="60"/>
      <c r="K95" s="87"/>
      <c r="L95" s="62"/>
      <c r="M95" s="63"/>
      <c r="N95" s="64"/>
      <c r="O95" s="58"/>
      <c r="P95" s="64"/>
      <c r="Q95" s="58"/>
      <c r="R95" s="52"/>
      <c r="S95" s="60"/>
      <c r="T95" s="60"/>
      <c r="U95" s="60"/>
      <c r="V95" s="60"/>
      <c r="W95" s="20" t="b">
        <f t="shared" si="2"/>
        <v>1</v>
      </c>
      <c r="X95" s="19" t="b">
        <f t="shared" si="3"/>
        <v>1</v>
      </c>
      <c r="Y95" s="19" t="e">
        <f>O95&gt;___Summary!#REF!</f>
        <v>#REF!</v>
      </c>
      <c r="XEU95" s="189"/>
      <c r="XEV95" s="189"/>
      <c r="XEW95" s="189"/>
      <c r="XEX95" s="189"/>
      <c r="XEY95" s="189"/>
      <c r="XEZ95" s="189"/>
      <c r="XFA95" s="189"/>
      <c r="XFB95" s="189"/>
      <c r="XFC95" s="189"/>
      <c r="XFD95" s="189"/>
    </row>
    <row r="96" spans="1:25 16375:16384" s="54" customFormat="1" ht="42" customHeight="1" x14ac:dyDescent="0.2">
      <c r="A96" s="60"/>
      <c r="B96" s="60"/>
      <c r="C96" s="60"/>
      <c r="D96" s="60"/>
      <c r="E96" s="60"/>
      <c r="F96" s="60"/>
      <c r="G96" s="61"/>
      <c r="H96" s="61"/>
      <c r="I96" s="60"/>
      <c r="J96" s="60"/>
      <c r="K96" s="87"/>
      <c r="L96" s="62"/>
      <c r="M96" s="63"/>
      <c r="N96" s="64"/>
      <c r="O96" s="58"/>
      <c r="P96" s="64"/>
      <c r="Q96" s="58"/>
      <c r="R96" s="52"/>
      <c r="S96" s="60"/>
      <c r="T96" s="60"/>
      <c r="U96" s="60"/>
      <c r="V96" s="60"/>
      <c r="W96" s="20" t="b">
        <f t="shared" si="2"/>
        <v>1</v>
      </c>
      <c r="X96" s="19" t="b">
        <f t="shared" si="3"/>
        <v>1</v>
      </c>
      <c r="Y96" s="19" t="e">
        <f>O96&gt;___Summary!#REF!</f>
        <v>#REF!</v>
      </c>
      <c r="XEU96" s="189"/>
      <c r="XEV96" s="189"/>
      <c r="XEW96" s="189"/>
      <c r="XEX96" s="189"/>
      <c r="XEY96" s="189"/>
      <c r="XEZ96" s="189"/>
      <c r="XFA96" s="189"/>
      <c r="XFB96" s="189"/>
      <c r="XFC96" s="189"/>
      <c r="XFD96" s="189"/>
    </row>
    <row r="97" spans="1:25 16375:16384" s="54" customFormat="1" ht="42" customHeight="1" x14ac:dyDescent="0.2">
      <c r="A97" s="60"/>
      <c r="B97" s="60"/>
      <c r="C97" s="60"/>
      <c r="D97" s="60"/>
      <c r="E97" s="60"/>
      <c r="F97" s="60"/>
      <c r="G97" s="61"/>
      <c r="H97" s="61"/>
      <c r="I97" s="60"/>
      <c r="J97" s="60"/>
      <c r="K97" s="87"/>
      <c r="L97" s="62"/>
      <c r="M97" s="63"/>
      <c r="N97" s="64"/>
      <c r="O97" s="58"/>
      <c r="P97" s="64"/>
      <c r="Q97" s="58"/>
      <c r="R97" s="52"/>
      <c r="S97" s="60"/>
      <c r="T97" s="60"/>
      <c r="U97" s="60"/>
      <c r="V97" s="60"/>
      <c r="W97" s="20" t="b">
        <f t="shared" si="2"/>
        <v>1</v>
      </c>
      <c r="X97" s="19" t="b">
        <f t="shared" si="3"/>
        <v>1</v>
      </c>
      <c r="Y97" s="19" t="e">
        <f>O97&gt;___Summary!#REF!</f>
        <v>#REF!</v>
      </c>
      <c r="XEU97" s="189"/>
      <c r="XEV97" s="189"/>
      <c r="XEW97" s="189"/>
      <c r="XEX97" s="189"/>
      <c r="XEY97" s="189"/>
      <c r="XEZ97" s="189"/>
      <c r="XFA97" s="189"/>
      <c r="XFB97" s="189"/>
      <c r="XFC97" s="189"/>
      <c r="XFD97" s="189"/>
    </row>
    <row r="98" spans="1:25 16375:16384" s="54" customFormat="1" ht="42" customHeight="1" x14ac:dyDescent="0.2">
      <c r="A98" s="60"/>
      <c r="B98" s="60"/>
      <c r="C98" s="60"/>
      <c r="D98" s="60"/>
      <c r="E98" s="60"/>
      <c r="F98" s="60"/>
      <c r="G98" s="61"/>
      <c r="H98" s="61"/>
      <c r="I98" s="60"/>
      <c r="J98" s="60"/>
      <c r="K98" s="87"/>
      <c r="L98" s="62"/>
      <c r="M98" s="63"/>
      <c r="N98" s="64"/>
      <c r="O98" s="58"/>
      <c r="P98" s="64"/>
      <c r="Q98" s="58"/>
      <c r="R98" s="52"/>
      <c r="S98" s="60"/>
      <c r="T98" s="60"/>
      <c r="U98" s="60"/>
      <c r="V98" s="60"/>
      <c r="W98" s="20" t="b">
        <f t="shared" si="2"/>
        <v>1</v>
      </c>
      <c r="X98" s="19" t="b">
        <f t="shared" si="3"/>
        <v>1</v>
      </c>
      <c r="Y98" s="19" t="e">
        <f>O98&gt;___Summary!#REF!</f>
        <v>#REF!</v>
      </c>
      <c r="XEU98" s="189"/>
      <c r="XEV98" s="189"/>
      <c r="XEW98" s="189"/>
      <c r="XEX98" s="189"/>
      <c r="XEY98" s="189"/>
      <c r="XEZ98" s="189"/>
      <c r="XFA98" s="189"/>
      <c r="XFB98" s="189"/>
      <c r="XFC98" s="189"/>
      <c r="XFD98" s="189"/>
    </row>
    <row r="99" spans="1:25 16375:16384" s="54" customFormat="1" ht="42" customHeight="1" x14ac:dyDescent="0.2">
      <c r="A99" s="60"/>
      <c r="B99" s="60"/>
      <c r="C99" s="60"/>
      <c r="D99" s="60"/>
      <c r="E99" s="60"/>
      <c r="F99" s="60"/>
      <c r="G99" s="61"/>
      <c r="H99" s="61"/>
      <c r="I99" s="60"/>
      <c r="J99" s="60"/>
      <c r="K99" s="87"/>
      <c r="L99" s="62"/>
      <c r="M99" s="63"/>
      <c r="N99" s="64"/>
      <c r="O99" s="58"/>
      <c r="P99" s="64"/>
      <c r="Q99" s="58"/>
      <c r="R99" s="52"/>
      <c r="S99" s="60"/>
      <c r="T99" s="60"/>
      <c r="U99" s="60"/>
      <c r="V99" s="60"/>
      <c r="W99" s="20" t="b">
        <f t="shared" si="2"/>
        <v>1</v>
      </c>
      <c r="X99" s="19" t="b">
        <f t="shared" si="3"/>
        <v>1</v>
      </c>
      <c r="Y99" s="19" t="e">
        <f>O99&gt;___Summary!#REF!</f>
        <v>#REF!</v>
      </c>
      <c r="XEU99" s="189"/>
      <c r="XEV99" s="189"/>
      <c r="XEW99" s="189"/>
      <c r="XEX99" s="189"/>
      <c r="XEY99" s="189"/>
      <c r="XEZ99" s="189"/>
      <c r="XFA99" s="189"/>
      <c r="XFB99" s="189"/>
      <c r="XFC99" s="189"/>
      <c r="XFD99" s="189"/>
    </row>
    <row r="100" spans="1:25 16375:16384" s="54" customFormat="1" ht="42" customHeight="1" x14ac:dyDescent="0.2">
      <c r="A100" s="60"/>
      <c r="B100" s="60"/>
      <c r="C100" s="60"/>
      <c r="D100" s="60"/>
      <c r="E100" s="60"/>
      <c r="F100" s="60"/>
      <c r="G100" s="61"/>
      <c r="H100" s="61"/>
      <c r="I100" s="60"/>
      <c r="J100" s="60"/>
      <c r="K100" s="87"/>
      <c r="L100" s="62"/>
      <c r="M100" s="63"/>
      <c r="N100" s="64"/>
      <c r="O100" s="58"/>
      <c r="P100" s="64"/>
      <c r="Q100" s="58"/>
      <c r="R100" s="52"/>
      <c r="S100" s="60"/>
      <c r="T100" s="60"/>
      <c r="U100" s="60"/>
      <c r="V100" s="60"/>
      <c r="W100" s="20" t="b">
        <f t="shared" si="2"/>
        <v>1</v>
      </c>
      <c r="X100" s="19" t="b">
        <f t="shared" si="3"/>
        <v>1</v>
      </c>
      <c r="Y100" s="19" t="e">
        <f>O100&gt;___Summary!#REF!</f>
        <v>#REF!</v>
      </c>
      <c r="XEU100" s="189"/>
      <c r="XEV100" s="189"/>
      <c r="XEW100" s="189"/>
      <c r="XEX100" s="189"/>
      <c r="XEY100" s="189"/>
      <c r="XEZ100" s="189"/>
      <c r="XFA100" s="189"/>
      <c r="XFB100" s="189"/>
      <c r="XFC100" s="189"/>
      <c r="XFD100" s="189"/>
    </row>
    <row r="101" spans="1:25 16375:16384" s="54" customFormat="1" ht="42" customHeight="1" x14ac:dyDescent="0.2">
      <c r="A101" s="60"/>
      <c r="B101" s="60"/>
      <c r="C101" s="60"/>
      <c r="D101" s="60"/>
      <c r="E101" s="60"/>
      <c r="F101" s="60"/>
      <c r="G101" s="61"/>
      <c r="H101" s="61"/>
      <c r="I101" s="60"/>
      <c r="J101" s="60"/>
      <c r="K101" s="87"/>
      <c r="L101" s="62"/>
      <c r="M101" s="63"/>
      <c r="N101" s="64"/>
      <c r="O101" s="58"/>
      <c r="P101" s="64"/>
      <c r="Q101" s="58"/>
      <c r="R101" s="52"/>
      <c r="S101" s="60"/>
      <c r="T101" s="60"/>
      <c r="U101" s="60"/>
      <c r="V101" s="60"/>
      <c r="W101" s="20" t="b">
        <f t="shared" si="2"/>
        <v>1</v>
      </c>
      <c r="X101" s="19" t="b">
        <f t="shared" si="3"/>
        <v>1</v>
      </c>
      <c r="Y101" s="19" t="e">
        <f>O101&gt;___Summary!#REF!</f>
        <v>#REF!</v>
      </c>
      <c r="XEU101" s="189"/>
      <c r="XEV101" s="189"/>
      <c r="XEW101" s="189"/>
      <c r="XEX101" s="189"/>
      <c r="XEY101" s="189"/>
      <c r="XEZ101" s="189"/>
      <c r="XFA101" s="189"/>
      <c r="XFB101" s="189"/>
      <c r="XFC101" s="189"/>
      <c r="XFD101" s="189"/>
    </row>
    <row r="102" spans="1:25 16375:16384" s="54" customFormat="1" ht="42" customHeight="1" x14ac:dyDescent="0.2">
      <c r="A102" s="60"/>
      <c r="B102" s="60"/>
      <c r="C102" s="60"/>
      <c r="D102" s="60"/>
      <c r="E102" s="60"/>
      <c r="F102" s="60"/>
      <c r="G102" s="61"/>
      <c r="H102" s="61"/>
      <c r="I102" s="60"/>
      <c r="J102" s="60"/>
      <c r="K102" s="87"/>
      <c r="L102" s="62"/>
      <c r="M102" s="63"/>
      <c r="N102" s="64"/>
      <c r="O102" s="58"/>
      <c r="P102" s="64"/>
      <c r="Q102" s="58"/>
      <c r="R102" s="52"/>
      <c r="S102" s="60"/>
      <c r="T102" s="60"/>
      <c r="U102" s="60"/>
      <c r="V102" s="60"/>
      <c r="W102" s="20" t="b">
        <f t="shared" si="2"/>
        <v>1</v>
      </c>
      <c r="X102" s="19" t="b">
        <f t="shared" si="3"/>
        <v>1</v>
      </c>
      <c r="Y102" s="19" t="e">
        <f>O102&gt;___Summary!#REF!</f>
        <v>#REF!</v>
      </c>
      <c r="XEU102" s="189"/>
      <c r="XEV102" s="189"/>
      <c r="XEW102" s="189"/>
      <c r="XEX102" s="189"/>
      <c r="XEY102" s="189"/>
      <c r="XEZ102" s="189"/>
      <c r="XFA102" s="189"/>
      <c r="XFB102" s="189"/>
      <c r="XFC102" s="189"/>
      <c r="XFD102" s="189"/>
    </row>
    <row r="103" spans="1:25 16375:16384" s="54" customFormat="1" ht="42" customHeight="1" x14ac:dyDescent="0.2">
      <c r="A103" s="60"/>
      <c r="B103" s="60"/>
      <c r="C103" s="60"/>
      <c r="D103" s="60"/>
      <c r="E103" s="60"/>
      <c r="F103" s="60"/>
      <c r="G103" s="61"/>
      <c r="H103" s="61"/>
      <c r="I103" s="60"/>
      <c r="J103" s="60"/>
      <c r="K103" s="87"/>
      <c r="L103" s="62"/>
      <c r="M103" s="63"/>
      <c r="N103" s="64"/>
      <c r="O103" s="58"/>
      <c r="P103" s="64"/>
      <c r="Q103" s="58"/>
      <c r="R103" s="52"/>
      <c r="S103" s="60"/>
      <c r="T103" s="60"/>
      <c r="U103" s="60"/>
      <c r="V103" s="60"/>
      <c r="W103" s="20" t="b">
        <f t="shared" si="2"/>
        <v>1</v>
      </c>
      <c r="X103" s="19" t="b">
        <f t="shared" si="3"/>
        <v>1</v>
      </c>
      <c r="Y103" s="19" t="e">
        <f>O103&gt;___Summary!#REF!</f>
        <v>#REF!</v>
      </c>
      <c r="XEU103" s="189"/>
      <c r="XEV103" s="189"/>
      <c r="XEW103" s="189"/>
      <c r="XEX103" s="189"/>
      <c r="XEY103" s="189"/>
      <c r="XEZ103" s="189"/>
      <c r="XFA103" s="189"/>
      <c r="XFB103" s="189"/>
      <c r="XFC103" s="189"/>
      <c r="XFD103" s="189"/>
    </row>
    <row r="104" spans="1:25 16375:16384" s="54" customFormat="1" ht="42" customHeight="1" x14ac:dyDescent="0.2">
      <c r="A104" s="60"/>
      <c r="B104" s="60"/>
      <c r="C104" s="60"/>
      <c r="D104" s="60"/>
      <c r="E104" s="60"/>
      <c r="F104" s="60"/>
      <c r="G104" s="61"/>
      <c r="H104" s="61"/>
      <c r="I104" s="60"/>
      <c r="J104" s="60"/>
      <c r="K104" s="87"/>
      <c r="L104" s="62"/>
      <c r="M104" s="63"/>
      <c r="N104" s="64"/>
      <c r="O104" s="58"/>
      <c r="P104" s="64"/>
      <c r="Q104" s="58"/>
      <c r="R104" s="52"/>
      <c r="S104" s="60"/>
      <c r="T104" s="60"/>
      <c r="U104" s="60"/>
      <c r="V104" s="60"/>
      <c r="W104" s="20" t="b">
        <f t="shared" si="2"/>
        <v>1</v>
      </c>
      <c r="X104" s="19" t="b">
        <f t="shared" si="3"/>
        <v>1</v>
      </c>
      <c r="Y104" s="19" t="e">
        <f>O104&gt;___Summary!#REF!</f>
        <v>#REF!</v>
      </c>
      <c r="XEU104" s="189"/>
      <c r="XEV104" s="189"/>
      <c r="XEW104" s="189"/>
      <c r="XEX104" s="189"/>
      <c r="XEY104" s="189"/>
      <c r="XEZ104" s="189"/>
      <c r="XFA104" s="189"/>
      <c r="XFB104" s="189"/>
      <c r="XFC104" s="189"/>
      <c r="XFD104" s="189"/>
    </row>
    <row r="105" spans="1:25 16375:16384" s="54" customFormat="1" ht="42" customHeight="1" x14ac:dyDescent="0.2">
      <c r="A105" s="60"/>
      <c r="B105" s="60"/>
      <c r="C105" s="60"/>
      <c r="D105" s="60"/>
      <c r="E105" s="60"/>
      <c r="F105" s="60"/>
      <c r="G105" s="61"/>
      <c r="H105" s="61"/>
      <c r="I105" s="60"/>
      <c r="J105" s="60"/>
      <c r="K105" s="87"/>
      <c r="L105" s="62"/>
      <c r="M105" s="63"/>
      <c r="N105" s="64"/>
      <c r="O105" s="58"/>
      <c r="P105" s="64"/>
      <c r="Q105" s="58"/>
      <c r="R105" s="52"/>
      <c r="S105" s="60"/>
      <c r="T105" s="60"/>
      <c r="U105" s="60"/>
      <c r="V105" s="60"/>
      <c r="W105" s="20" t="b">
        <f t="shared" si="2"/>
        <v>1</v>
      </c>
      <c r="X105" s="19" t="b">
        <f t="shared" si="3"/>
        <v>1</v>
      </c>
      <c r="Y105" s="19" t="e">
        <f>O105&gt;___Summary!#REF!</f>
        <v>#REF!</v>
      </c>
      <c r="XEU105" s="189"/>
      <c r="XEV105" s="189"/>
      <c r="XEW105" s="189"/>
      <c r="XEX105" s="189"/>
      <c r="XEY105" s="189"/>
      <c r="XEZ105" s="189"/>
      <c r="XFA105" s="189"/>
      <c r="XFB105" s="189"/>
      <c r="XFC105" s="189"/>
      <c r="XFD105" s="189"/>
    </row>
    <row r="106" spans="1:25 16375:16384" s="54" customFormat="1" ht="42" customHeight="1" x14ac:dyDescent="0.2">
      <c r="A106" s="60"/>
      <c r="B106" s="60"/>
      <c r="C106" s="60"/>
      <c r="D106" s="60"/>
      <c r="E106" s="60"/>
      <c r="F106" s="60"/>
      <c r="G106" s="61"/>
      <c r="H106" s="61"/>
      <c r="I106" s="60"/>
      <c r="J106" s="60"/>
      <c r="K106" s="87"/>
      <c r="L106" s="62"/>
      <c r="M106" s="63"/>
      <c r="N106" s="64"/>
      <c r="O106" s="58"/>
      <c r="P106" s="64"/>
      <c r="Q106" s="58"/>
      <c r="R106" s="52"/>
      <c r="S106" s="60"/>
      <c r="T106" s="60"/>
      <c r="U106" s="60"/>
      <c r="V106" s="60"/>
      <c r="W106" s="20" t="b">
        <f t="shared" si="2"/>
        <v>1</v>
      </c>
      <c r="X106" s="19" t="b">
        <f t="shared" si="3"/>
        <v>1</v>
      </c>
      <c r="Y106" s="19" t="e">
        <f>O106&gt;___Summary!#REF!</f>
        <v>#REF!</v>
      </c>
      <c r="XEU106" s="189"/>
      <c r="XEV106" s="189"/>
      <c r="XEW106" s="189"/>
      <c r="XEX106" s="189"/>
      <c r="XEY106" s="189"/>
      <c r="XEZ106" s="189"/>
      <c r="XFA106" s="189"/>
      <c r="XFB106" s="189"/>
      <c r="XFC106" s="189"/>
      <c r="XFD106" s="189"/>
    </row>
    <row r="107" spans="1:25 16375:16384" s="54" customFormat="1" ht="42" customHeight="1" x14ac:dyDescent="0.2">
      <c r="A107" s="60"/>
      <c r="B107" s="60"/>
      <c r="C107" s="60"/>
      <c r="D107" s="60"/>
      <c r="E107" s="60"/>
      <c r="F107" s="60"/>
      <c r="G107" s="61"/>
      <c r="H107" s="61"/>
      <c r="I107" s="60"/>
      <c r="J107" s="60"/>
      <c r="K107" s="87"/>
      <c r="L107" s="62"/>
      <c r="M107" s="63"/>
      <c r="N107" s="64"/>
      <c r="O107" s="58"/>
      <c r="P107" s="64"/>
      <c r="Q107" s="58"/>
      <c r="R107" s="52"/>
      <c r="S107" s="60"/>
      <c r="T107" s="60"/>
      <c r="U107" s="60"/>
      <c r="V107" s="60"/>
      <c r="W107" s="20" t="b">
        <f t="shared" si="2"/>
        <v>1</v>
      </c>
      <c r="X107" s="19" t="b">
        <f t="shared" si="3"/>
        <v>1</v>
      </c>
      <c r="Y107" s="19" t="e">
        <f>O107&gt;___Summary!#REF!</f>
        <v>#REF!</v>
      </c>
      <c r="XEU107" s="189"/>
      <c r="XEV107" s="189"/>
      <c r="XEW107" s="189"/>
      <c r="XEX107" s="189"/>
      <c r="XEY107" s="189"/>
      <c r="XEZ107" s="189"/>
      <c r="XFA107" s="189"/>
      <c r="XFB107" s="189"/>
      <c r="XFC107" s="189"/>
      <c r="XFD107" s="189"/>
    </row>
    <row r="108" spans="1:25 16375:16384" s="54" customFormat="1" ht="42" customHeight="1" x14ac:dyDescent="0.2">
      <c r="A108" s="60"/>
      <c r="B108" s="60"/>
      <c r="C108" s="60"/>
      <c r="D108" s="60"/>
      <c r="E108" s="60"/>
      <c r="F108" s="60"/>
      <c r="G108" s="61"/>
      <c r="H108" s="61"/>
      <c r="I108" s="60"/>
      <c r="J108" s="60"/>
      <c r="K108" s="87"/>
      <c r="L108" s="62"/>
      <c r="M108" s="63"/>
      <c r="N108" s="64"/>
      <c r="O108" s="58"/>
      <c r="P108" s="64"/>
      <c r="Q108" s="58"/>
      <c r="R108" s="52"/>
      <c r="S108" s="60"/>
      <c r="T108" s="60"/>
      <c r="U108" s="60"/>
      <c r="V108" s="60"/>
      <c r="W108" s="20" t="b">
        <f t="shared" si="2"/>
        <v>1</v>
      </c>
      <c r="X108" s="19" t="b">
        <f t="shared" si="3"/>
        <v>1</v>
      </c>
      <c r="Y108" s="19" t="e">
        <f>O108&gt;___Summary!#REF!</f>
        <v>#REF!</v>
      </c>
      <c r="XEU108" s="189"/>
      <c r="XEV108" s="189"/>
      <c r="XEW108" s="189"/>
      <c r="XEX108" s="189"/>
      <c r="XEY108" s="189"/>
      <c r="XEZ108" s="189"/>
      <c r="XFA108" s="189"/>
      <c r="XFB108" s="189"/>
      <c r="XFC108" s="189"/>
      <c r="XFD108" s="189"/>
    </row>
    <row r="109" spans="1:25 16375:16384" s="54" customFormat="1" ht="42" customHeight="1" x14ac:dyDescent="0.2">
      <c r="A109" s="60"/>
      <c r="B109" s="60"/>
      <c r="C109" s="60"/>
      <c r="D109" s="60"/>
      <c r="E109" s="60"/>
      <c r="F109" s="60"/>
      <c r="G109" s="61"/>
      <c r="H109" s="61"/>
      <c r="I109" s="60"/>
      <c r="J109" s="60"/>
      <c r="K109" s="87"/>
      <c r="L109" s="62"/>
      <c r="M109" s="63"/>
      <c r="N109" s="64"/>
      <c r="O109" s="58"/>
      <c r="P109" s="64"/>
      <c r="Q109" s="58"/>
      <c r="R109" s="52"/>
      <c r="S109" s="60"/>
      <c r="T109" s="60"/>
      <c r="U109" s="60"/>
      <c r="V109" s="60"/>
      <c r="W109" s="20" t="b">
        <f t="shared" si="2"/>
        <v>1</v>
      </c>
      <c r="X109" s="19" t="b">
        <f t="shared" si="3"/>
        <v>1</v>
      </c>
      <c r="Y109" s="19" t="e">
        <f>O109&gt;___Summary!#REF!</f>
        <v>#REF!</v>
      </c>
      <c r="XEU109" s="189"/>
      <c r="XEV109" s="189"/>
      <c r="XEW109" s="189"/>
      <c r="XEX109" s="189"/>
      <c r="XEY109" s="189"/>
      <c r="XEZ109" s="189"/>
      <c r="XFA109" s="189"/>
      <c r="XFB109" s="189"/>
      <c r="XFC109" s="189"/>
      <c r="XFD109" s="189"/>
    </row>
    <row r="110" spans="1:25 16375:16384" s="54" customFormat="1" ht="42" customHeight="1" x14ac:dyDescent="0.2">
      <c r="A110" s="60"/>
      <c r="B110" s="60"/>
      <c r="C110" s="60"/>
      <c r="D110" s="60"/>
      <c r="E110" s="60"/>
      <c r="F110" s="60"/>
      <c r="G110" s="61"/>
      <c r="H110" s="61"/>
      <c r="I110" s="60"/>
      <c r="J110" s="60"/>
      <c r="K110" s="87"/>
      <c r="L110" s="62"/>
      <c r="M110" s="63"/>
      <c r="N110" s="64"/>
      <c r="O110" s="58"/>
      <c r="P110" s="64"/>
      <c r="Q110" s="58"/>
      <c r="R110" s="52"/>
      <c r="S110" s="60"/>
      <c r="T110" s="60"/>
      <c r="U110" s="60"/>
      <c r="V110" s="60"/>
      <c r="W110" s="20" t="b">
        <f t="shared" si="2"/>
        <v>1</v>
      </c>
      <c r="X110" s="19" t="b">
        <f t="shared" si="3"/>
        <v>1</v>
      </c>
      <c r="Y110" s="19" t="e">
        <f>O110&gt;___Summary!#REF!</f>
        <v>#REF!</v>
      </c>
      <c r="XEU110" s="189"/>
      <c r="XEV110" s="189"/>
      <c r="XEW110" s="189"/>
      <c r="XEX110" s="189"/>
      <c r="XEY110" s="189"/>
      <c r="XEZ110" s="189"/>
      <c r="XFA110" s="189"/>
      <c r="XFB110" s="189"/>
      <c r="XFC110" s="189"/>
      <c r="XFD110" s="189"/>
    </row>
    <row r="111" spans="1:25 16375:16384" s="54" customFormat="1" ht="42" customHeight="1" x14ac:dyDescent="0.2">
      <c r="A111" s="60"/>
      <c r="B111" s="60"/>
      <c r="C111" s="60"/>
      <c r="D111" s="60"/>
      <c r="E111" s="60"/>
      <c r="F111" s="60"/>
      <c r="G111" s="61"/>
      <c r="H111" s="61"/>
      <c r="I111" s="60"/>
      <c r="J111" s="60"/>
      <c r="K111" s="87"/>
      <c r="L111" s="62"/>
      <c r="M111" s="63"/>
      <c r="N111" s="64"/>
      <c r="O111" s="58"/>
      <c r="P111" s="64"/>
      <c r="Q111" s="58"/>
      <c r="R111" s="52"/>
      <c r="S111" s="60"/>
      <c r="T111" s="60"/>
      <c r="U111" s="60"/>
      <c r="V111" s="60"/>
      <c r="W111" s="20" t="b">
        <f t="shared" si="2"/>
        <v>1</v>
      </c>
      <c r="X111" s="19" t="b">
        <f t="shared" si="3"/>
        <v>1</v>
      </c>
      <c r="Y111" s="19" t="e">
        <f>O111&gt;___Summary!#REF!</f>
        <v>#REF!</v>
      </c>
      <c r="XEU111" s="189"/>
      <c r="XEV111" s="189"/>
      <c r="XEW111" s="189"/>
      <c r="XEX111" s="189"/>
      <c r="XEY111" s="189"/>
      <c r="XEZ111" s="189"/>
      <c r="XFA111" s="189"/>
      <c r="XFB111" s="189"/>
      <c r="XFC111" s="189"/>
      <c r="XFD111" s="189"/>
    </row>
    <row r="112" spans="1:25 16375:16384" s="54" customFormat="1" ht="42" customHeight="1" x14ac:dyDescent="0.2">
      <c r="A112" s="60"/>
      <c r="B112" s="60"/>
      <c r="C112" s="60"/>
      <c r="D112" s="60"/>
      <c r="E112" s="60"/>
      <c r="F112" s="60"/>
      <c r="G112" s="61"/>
      <c r="H112" s="61"/>
      <c r="I112" s="60"/>
      <c r="J112" s="60"/>
      <c r="K112" s="87"/>
      <c r="L112" s="62"/>
      <c r="M112" s="63"/>
      <c r="N112" s="64"/>
      <c r="O112" s="58"/>
      <c r="P112" s="64"/>
      <c r="Q112" s="58"/>
      <c r="R112" s="52"/>
      <c r="S112" s="60"/>
      <c r="T112" s="60"/>
      <c r="U112" s="60"/>
      <c r="V112" s="60"/>
      <c r="W112" s="20" t="b">
        <f t="shared" si="2"/>
        <v>1</v>
      </c>
      <c r="X112" s="19" t="b">
        <f t="shared" si="3"/>
        <v>1</v>
      </c>
      <c r="Y112" s="19" t="e">
        <f>O112&gt;___Summary!#REF!</f>
        <v>#REF!</v>
      </c>
      <c r="XEU112" s="189"/>
      <c r="XEV112" s="189"/>
      <c r="XEW112" s="189"/>
      <c r="XEX112" s="189"/>
      <c r="XEY112" s="189"/>
      <c r="XEZ112" s="189"/>
      <c r="XFA112" s="189"/>
      <c r="XFB112" s="189"/>
      <c r="XFC112" s="189"/>
      <c r="XFD112" s="189"/>
    </row>
    <row r="113" spans="1:25 16375:16384" s="54" customFormat="1" ht="42" customHeight="1" x14ac:dyDescent="0.2">
      <c r="A113" s="60"/>
      <c r="B113" s="60"/>
      <c r="C113" s="60"/>
      <c r="D113" s="60"/>
      <c r="E113" s="60"/>
      <c r="F113" s="60"/>
      <c r="G113" s="61"/>
      <c r="H113" s="61"/>
      <c r="I113" s="60"/>
      <c r="J113" s="60"/>
      <c r="K113" s="87"/>
      <c r="L113" s="62"/>
      <c r="M113" s="63"/>
      <c r="N113" s="64"/>
      <c r="O113" s="58"/>
      <c r="P113" s="64"/>
      <c r="Q113" s="58"/>
      <c r="R113" s="52"/>
      <c r="S113" s="60"/>
      <c r="T113" s="60"/>
      <c r="U113" s="60"/>
      <c r="V113" s="60"/>
      <c r="W113" s="20" t="b">
        <f t="shared" si="2"/>
        <v>1</v>
      </c>
      <c r="X113" s="19" t="b">
        <f t="shared" si="3"/>
        <v>1</v>
      </c>
      <c r="Y113" s="19" t="e">
        <f>O113&gt;___Summary!#REF!</f>
        <v>#REF!</v>
      </c>
      <c r="XEU113" s="189"/>
      <c r="XEV113" s="189"/>
      <c r="XEW113" s="189"/>
      <c r="XEX113" s="189"/>
      <c r="XEY113" s="189"/>
      <c r="XEZ113" s="189"/>
      <c r="XFA113" s="189"/>
      <c r="XFB113" s="189"/>
      <c r="XFC113" s="189"/>
      <c r="XFD113" s="189"/>
    </row>
    <row r="114" spans="1:25 16375:16384" s="54" customFormat="1" ht="42" customHeight="1" x14ac:dyDescent="0.2">
      <c r="A114" s="60"/>
      <c r="B114" s="60"/>
      <c r="C114" s="60"/>
      <c r="D114" s="60"/>
      <c r="E114" s="60"/>
      <c r="F114" s="60"/>
      <c r="G114" s="61"/>
      <c r="H114" s="61"/>
      <c r="I114" s="60"/>
      <c r="J114" s="60"/>
      <c r="K114" s="87"/>
      <c r="L114" s="62"/>
      <c r="M114" s="63"/>
      <c r="N114" s="64"/>
      <c r="O114" s="58"/>
      <c r="P114" s="64"/>
      <c r="Q114" s="58"/>
      <c r="R114" s="52"/>
      <c r="S114" s="60"/>
      <c r="T114" s="60"/>
      <c r="U114" s="60"/>
      <c r="V114" s="60"/>
      <c r="W114" s="20" t="b">
        <f t="shared" si="2"/>
        <v>1</v>
      </c>
      <c r="X114" s="19" t="b">
        <f t="shared" si="3"/>
        <v>1</v>
      </c>
      <c r="Y114" s="19" t="e">
        <f>O114&gt;___Summary!#REF!</f>
        <v>#REF!</v>
      </c>
      <c r="XEU114" s="189"/>
      <c r="XEV114" s="189"/>
      <c r="XEW114" s="189"/>
      <c r="XEX114" s="189"/>
      <c r="XEY114" s="189"/>
      <c r="XEZ114" s="189"/>
      <c r="XFA114" s="189"/>
      <c r="XFB114" s="189"/>
      <c r="XFC114" s="189"/>
      <c r="XFD114" s="189"/>
    </row>
    <row r="115" spans="1:25 16375:16384" s="54" customFormat="1" ht="42" customHeight="1" x14ac:dyDescent="0.2">
      <c r="A115" s="60"/>
      <c r="B115" s="60"/>
      <c r="C115" s="60"/>
      <c r="D115" s="60"/>
      <c r="E115" s="60"/>
      <c r="F115" s="60"/>
      <c r="G115" s="61"/>
      <c r="H115" s="61"/>
      <c r="I115" s="60"/>
      <c r="J115" s="60"/>
      <c r="K115" s="87"/>
      <c r="L115" s="62"/>
      <c r="M115" s="63"/>
      <c r="N115" s="64"/>
      <c r="O115" s="58"/>
      <c r="P115" s="64"/>
      <c r="Q115" s="58"/>
      <c r="R115" s="52"/>
      <c r="S115" s="60"/>
      <c r="T115" s="60"/>
      <c r="U115" s="60"/>
      <c r="V115" s="60"/>
      <c r="W115" s="20" t="b">
        <f t="shared" si="2"/>
        <v>1</v>
      </c>
      <c r="X115" s="19" t="b">
        <f t="shared" si="3"/>
        <v>1</v>
      </c>
      <c r="Y115" s="19" t="e">
        <f>O115&gt;___Summary!#REF!</f>
        <v>#REF!</v>
      </c>
      <c r="XEU115" s="189"/>
      <c r="XEV115" s="189"/>
      <c r="XEW115" s="189"/>
      <c r="XEX115" s="189"/>
      <c r="XEY115" s="189"/>
      <c r="XEZ115" s="189"/>
      <c r="XFA115" s="189"/>
      <c r="XFB115" s="189"/>
      <c r="XFC115" s="189"/>
      <c r="XFD115" s="189"/>
    </row>
    <row r="116" spans="1:25 16375:16384" s="54" customFormat="1" ht="42" customHeight="1" x14ac:dyDescent="0.2">
      <c r="A116" s="60"/>
      <c r="B116" s="60"/>
      <c r="C116" s="60"/>
      <c r="D116" s="60"/>
      <c r="E116" s="60"/>
      <c r="F116" s="60"/>
      <c r="G116" s="61"/>
      <c r="H116" s="61"/>
      <c r="I116" s="60"/>
      <c r="J116" s="60"/>
      <c r="K116" s="87"/>
      <c r="L116" s="62"/>
      <c r="M116" s="63"/>
      <c r="N116" s="64"/>
      <c r="O116" s="58"/>
      <c r="P116" s="64"/>
      <c r="Q116" s="58"/>
      <c r="R116" s="52"/>
      <c r="S116" s="60"/>
      <c r="T116" s="60"/>
      <c r="U116" s="60"/>
      <c r="V116" s="60"/>
      <c r="W116" s="20" t="b">
        <f t="shared" si="2"/>
        <v>1</v>
      </c>
      <c r="X116" s="19" t="b">
        <f t="shared" si="3"/>
        <v>1</v>
      </c>
      <c r="Y116" s="19" t="e">
        <f>O116&gt;___Summary!#REF!</f>
        <v>#REF!</v>
      </c>
      <c r="XEU116" s="189"/>
      <c r="XEV116" s="189"/>
      <c r="XEW116" s="189"/>
      <c r="XEX116" s="189"/>
      <c r="XEY116" s="189"/>
      <c r="XEZ116" s="189"/>
      <c r="XFA116" s="189"/>
      <c r="XFB116" s="189"/>
      <c r="XFC116" s="189"/>
      <c r="XFD116" s="189"/>
    </row>
    <row r="117" spans="1:25 16375:16384" s="54" customFormat="1" ht="42" customHeight="1" x14ac:dyDescent="0.2">
      <c r="A117" s="60"/>
      <c r="B117" s="60"/>
      <c r="C117" s="60"/>
      <c r="D117" s="60"/>
      <c r="E117" s="60"/>
      <c r="F117" s="60"/>
      <c r="G117" s="61"/>
      <c r="H117" s="61"/>
      <c r="I117" s="60"/>
      <c r="J117" s="60"/>
      <c r="K117" s="87"/>
      <c r="L117" s="62"/>
      <c r="M117" s="63"/>
      <c r="N117" s="64"/>
      <c r="O117" s="58"/>
      <c r="P117" s="64"/>
      <c r="Q117" s="58"/>
      <c r="R117" s="52"/>
      <c r="S117" s="60"/>
      <c r="T117" s="60"/>
      <c r="U117" s="60"/>
      <c r="V117" s="60"/>
      <c r="W117" s="20" t="b">
        <f t="shared" si="2"/>
        <v>1</v>
      </c>
      <c r="X117" s="19" t="b">
        <f t="shared" si="3"/>
        <v>1</v>
      </c>
      <c r="Y117" s="19" t="e">
        <f>O117&gt;___Summary!#REF!</f>
        <v>#REF!</v>
      </c>
      <c r="XEU117" s="189"/>
      <c r="XEV117" s="189"/>
      <c r="XEW117" s="189"/>
      <c r="XEX117" s="189"/>
      <c r="XEY117" s="189"/>
      <c r="XEZ117" s="189"/>
      <c r="XFA117" s="189"/>
      <c r="XFB117" s="189"/>
      <c r="XFC117" s="189"/>
      <c r="XFD117" s="189"/>
    </row>
    <row r="118" spans="1:25 16375:16384" s="54" customFormat="1" ht="42" customHeight="1" x14ac:dyDescent="0.2">
      <c r="A118" s="60"/>
      <c r="B118" s="60"/>
      <c r="C118" s="60"/>
      <c r="D118" s="60"/>
      <c r="E118" s="60"/>
      <c r="F118" s="60"/>
      <c r="G118" s="61"/>
      <c r="H118" s="61"/>
      <c r="I118" s="60"/>
      <c r="J118" s="60"/>
      <c r="K118" s="87"/>
      <c r="L118" s="62"/>
      <c r="M118" s="63"/>
      <c r="N118" s="64"/>
      <c r="O118" s="58"/>
      <c r="P118" s="64"/>
      <c r="Q118" s="58"/>
      <c r="R118" s="52"/>
      <c r="S118" s="60"/>
      <c r="T118" s="60"/>
      <c r="U118" s="60"/>
      <c r="V118" s="60"/>
      <c r="W118" s="20" t="b">
        <f t="shared" si="2"/>
        <v>1</v>
      </c>
      <c r="X118" s="19" t="b">
        <f t="shared" si="3"/>
        <v>1</v>
      </c>
      <c r="Y118" s="19" t="e">
        <f>O118&gt;___Summary!#REF!</f>
        <v>#REF!</v>
      </c>
      <c r="XEU118" s="189"/>
      <c r="XEV118" s="189"/>
      <c r="XEW118" s="189"/>
      <c r="XEX118" s="189"/>
      <c r="XEY118" s="189"/>
      <c r="XEZ118" s="189"/>
      <c r="XFA118" s="189"/>
      <c r="XFB118" s="189"/>
      <c r="XFC118" s="189"/>
      <c r="XFD118" s="189"/>
    </row>
    <row r="119" spans="1:25 16375:16384" s="54" customFormat="1" ht="42" customHeight="1" x14ac:dyDescent="0.2">
      <c r="A119" s="60"/>
      <c r="B119" s="60"/>
      <c r="C119" s="60"/>
      <c r="D119" s="60"/>
      <c r="E119" s="60"/>
      <c r="F119" s="60"/>
      <c r="G119" s="61"/>
      <c r="H119" s="61"/>
      <c r="I119" s="60"/>
      <c r="J119" s="60"/>
      <c r="K119" s="87"/>
      <c r="L119" s="62"/>
      <c r="M119" s="63"/>
      <c r="N119" s="64"/>
      <c r="O119" s="58"/>
      <c r="P119" s="64"/>
      <c r="Q119" s="58"/>
      <c r="R119" s="52"/>
      <c r="S119" s="60"/>
      <c r="T119" s="60"/>
      <c r="U119" s="60"/>
      <c r="V119" s="60"/>
      <c r="W119" s="20" t="b">
        <f t="shared" si="2"/>
        <v>1</v>
      </c>
      <c r="X119" s="19" t="b">
        <f t="shared" si="3"/>
        <v>1</v>
      </c>
      <c r="Y119" s="19" t="e">
        <f>O119&gt;___Summary!#REF!</f>
        <v>#REF!</v>
      </c>
      <c r="XEU119" s="189"/>
      <c r="XEV119" s="189"/>
      <c r="XEW119" s="189"/>
      <c r="XEX119" s="189"/>
      <c r="XEY119" s="189"/>
      <c r="XEZ119" s="189"/>
      <c r="XFA119" s="189"/>
      <c r="XFB119" s="189"/>
      <c r="XFC119" s="189"/>
      <c r="XFD119" s="189"/>
    </row>
    <row r="120" spans="1:25 16375:16384" s="54" customFormat="1" ht="42" customHeight="1" x14ac:dyDescent="0.2">
      <c r="A120" s="60"/>
      <c r="B120" s="60"/>
      <c r="C120" s="60"/>
      <c r="D120" s="60"/>
      <c r="E120" s="60"/>
      <c r="F120" s="60"/>
      <c r="G120" s="61"/>
      <c r="H120" s="61"/>
      <c r="I120" s="60"/>
      <c r="J120" s="60"/>
      <c r="K120" s="87"/>
      <c r="L120" s="62"/>
      <c r="M120" s="63"/>
      <c r="N120" s="64"/>
      <c r="O120" s="58"/>
      <c r="P120" s="64"/>
      <c r="Q120" s="58"/>
      <c r="R120" s="52"/>
      <c r="S120" s="60"/>
      <c r="T120" s="60"/>
      <c r="U120" s="60"/>
      <c r="V120" s="60"/>
      <c r="W120" s="20" t="b">
        <f t="shared" si="2"/>
        <v>1</v>
      </c>
      <c r="X120" s="19" t="b">
        <f t="shared" si="3"/>
        <v>1</v>
      </c>
      <c r="Y120" s="19" t="e">
        <f>O120&gt;___Summary!#REF!</f>
        <v>#REF!</v>
      </c>
      <c r="XEU120" s="189"/>
      <c r="XEV120" s="189"/>
      <c r="XEW120" s="189"/>
      <c r="XEX120" s="189"/>
      <c r="XEY120" s="189"/>
      <c r="XEZ120" s="189"/>
      <c r="XFA120" s="189"/>
      <c r="XFB120" s="189"/>
      <c r="XFC120" s="189"/>
      <c r="XFD120" s="189"/>
    </row>
    <row r="121" spans="1:25 16375:16384" s="54" customFormat="1" ht="42" customHeight="1" x14ac:dyDescent="0.2">
      <c r="A121" s="60"/>
      <c r="B121" s="60"/>
      <c r="C121" s="60"/>
      <c r="D121" s="60"/>
      <c r="E121" s="60"/>
      <c r="F121" s="60"/>
      <c r="G121" s="61"/>
      <c r="H121" s="61"/>
      <c r="I121" s="60"/>
      <c r="J121" s="60"/>
      <c r="K121" s="87"/>
      <c r="L121" s="62"/>
      <c r="M121" s="63"/>
      <c r="N121" s="64"/>
      <c r="O121" s="58"/>
      <c r="P121" s="64"/>
      <c r="Q121" s="58"/>
      <c r="R121" s="52"/>
      <c r="S121" s="60"/>
      <c r="T121" s="60"/>
      <c r="U121" s="60"/>
      <c r="V121" s="60"/>
      <c r="W121" s="20" t="b">
        <f t="shared" si="2"/>
        <v>1</v>
      </c>
      <c r="X121" s="19" t="b">
        <f t="shared" si="3"/>
        <v>1</v>
      </c>
      <c r="Y121" s="19" t="e">
        <f>O121&gt;___Summary!#REF!</f>
        <v>#REF!</v>
      </c>
      <c r="XEU121" s="189"/>
      <c r="XEV121" s="189"/>
      <c r="XEW121" s="189"/>
      <c r="XEX121" s="189"/>
      <c r="XEY121" s="189"/>
      <c r="XEZ121" s="189"/>
      <c r="XFA121" s="189"/>
      <c r="XFB121" s="189"/>
      <c r="XFC121" s="189"/>
      <c r="XFD121" s="189"/>
    </row>
    <row r="122" spans="1:25 16375:16384" s="54" customFormat="1" ht="42" customHeight="1" x14ac:dyDescent="0.2">
      <c r="A122" s="60"/>
      <c r="B122" s="60"/>
      <c r="C122" s="60"/>
      <c r="D122" s="60"/>
      <c r="E122" s="60"/>
      <c r="F122" s="60"/>
      <c r="G122" s="61"/>
      <c r="H122" s="61"/>
      <c r="I122" s="60"/>
      <c r="J122" s="60"/>
      <c r="K122" s="87"/>
      <c r="L122" s="62"/>
      <c r="M122" s="63"/>
      <c r="N122" s="64"/>
      <c r="O122" s="58"/>
      <c r="P122" s="64"/>
      <c r="Q122" s="58"/>
      <c r="R122" s="52"/>
      <c r="S122" s="60"/>
      <c r="T122" s="60"/>
      <c r="U122" s="60"/>
      <c r="V122" s="60"/>
      <c r="W122" s="20" t="b">
        <f t="shared" si="2"/>
        <v>1</v>
      </c>
      <c r="X122" s="19" t="b">
        <f t="shared" si="3"/>
        <v>1</v>
      </c>
      <c r="Y122" s="19" t="e">
        <f>O122&gt;___Summary!#REF!</f>
        <v>#REF!</v>
      </c>
      <c r="XEU122" s="189"/>
      <c r="XEV122" s="189"/>
      <c r="XEW122" s="189"/>
      <c r="XEX122" s="189"/>
      <c r="XEY122" s="189"/>
      <c r="XEZ122" s="189"/>
      <c r="XFA122" s="189"/>
      <c r="XFB122" s="189"/>
      <c r="XFC122" s="189"/>
      <c r="XFD122" s="189"/>
    </row>
    <row r="123" spans="1:25 16375:16384" s="54" customFormat="1" ht="42" customHeight="1" x14ac:dyDescent="0.2">
      <c r="A123" s="60"/>
      <c r="B123" s="60"/>
      <c r="C123" s="60"/>
      <c r="D123" s="60"/>
      <c r="E123" s="60"/>
      <c r="F123" s="60"/>
      <c r="G123" s="61"/>
      <c r="H123" s="61"/>
      <c r="I123" s="60"/>
      <c r="J123" s="60"/>
      <c r="K123" s="87"/>
      <c r="L123" s="62"/>
      <c r="M123" s="63"/>
      <c r="N123" s="64"/>
      <c r="O123" s="58"/>
      <c r="P123" s="64"/>
      <c r="Q123" s="58"/>
      <c r="R123" s="52"/>
      <c r="S123" s="60"/>
      <c r="T123" s="60"/>
      <c r="U123" s="60"/>
      <c r="V123" s="60"/>
      <c r="W123" s="20" t="b">
        <f t="shared" si="2"/>
        <v>1</v>
      </c>
      <c r="X123" s="19" t="b">
        <f t="shared" si="3"/>
        <v>1</v>
      </c>
      <c r="Y123" s="19" t="e">
        <f>O123&gt;___Summary!#REF!</f>
        <v>#REF!</v>
      </c>
      <c r="XEU123" s="189"/>
      <c r="XEV123" s="189"/>
      <c r="XEW123" s="189"/>
      <c r="XEX123" s="189"/>
      <c r="XEY123" s="189"/>
      <c r="XEZ123" s="189"/>
      <c r="XFA123" s="189"/>
      <c r="XFB123" s="189"/>
      <c r="XFC123" s="189"/>
      <c r="XFD123" s="189"/>
    </row>
    <row r="124" spans="1:25 16375:16384" s="54" customFormat="1" ht="42" customHeight="1" x14ac:dyDescent="0.2">
      <c r="A124" s="60"/>
      <c r="B124" s="60"/>
      <c r="C124" s="60"/>
      <c r="D124" s="60"/>
      <c r="E124" s="60"/>
      <c r="F124" s="60"/>
      <c r="G124" s="61"/>
      <c r="H124" s="61"/>
      <c r="I124" s="60"/>
      <c r="J124" s="60"/>
      <c r="K124" s="87"/>
      <c r="L124" s="62"/>
      <c r="M124" s="63"/>
      <c r="N124" s="64"/>
      <c r="O124" s="58"/>
      <c r="P124" s="64"/>
      <c r="Q124" s="58"/>
      <c r="R124" s="52"/>
      <c r="S124" s="60"/>
      <c r="T124" s="60"/>
      <c r="U124" s="60"/>
      <c r="V124" s="60"/>
      <c r="W124" s="20" t="b">
        <f t="shared" si="2"/>
        <v>1</v>
      </c>
      <c r="X124" s="19" t="b">
        <f t="shared" si="3"/>
        <v>1</v>
      </c>
      <c r="Y124" s="19" t="e">
        <f>O124&gt;___Summary!#REF!</f>
        <v>#REF!</v>
      </c>
      <c r="XEU124" s="189"/>
      <c r="XEV124" s="189"/>
      <c r="XEW124" s="189"/>
      <c r="XEX124" s="189"/>
      <c r="XEY124" s="189"/>
      <c r="XEZ124" s="189"/>
      <c r="XFA124" s="189"/>
      <c r="XFB124" s="189"/>
      <c r="XFC124" s="189"/>
      <c r="XFD124" s="189"/>
    </row>
    <row r="125" spans="1:25 16375:16384" s="54" customFormat="1" ht="42" customHeight="1" x14ac:dyDescent="0.2">
      <c r="A125" s="60"/>
      <c r="B125" s="60"/>
      <c r="C125" s="60"/>
      <c r="D125" s="60"/>
      <c r="E125" s="60"/>
      <c r="F125" s="60"/>
      <c r="G125" s="61"/>
      <c r="H125" s="61"/>
      <c r="I125" s="60"/>
      <c r="J125" s="60"/>
      <c r="K125" s="87"/>
      <c r="L125" s="62"/>
      <c r="M125" s="63"/>
      <c r="N125" s="64"/>
      <c r="O125" s="58"/>
      <c r="P125" s="64"/>
      <c r="Q125" s="58"/>
      <c r="R125" s="52"/>
      <c r="S125" s="60"/>
      <c r="T125" s="60"/>
      <c r="U125" s="60"/>
      <c r="V125" s="60"/>
      <c r="W125" s="20" t="b">
        <f t="shared" si="2"/>
        <v>1</v>
      </c>
      <c r="X125" s="19" t="b">
        <f t="shared" si="3"/>
        <v>1</v>
      </c>
      <c r="Y125" s="19" t="e">
        <f>O125&gt;___Summary!#REF!</f>
        <v>#REF!</v>
      </c>
      <c r="XEU125" s="189"/>
      <c r="XEV125" s="189"/>
      <c r="XEW125" s="189"/>
      <c r="XEX125" s="189"/>
      <c r="XEY125" s="189"/>
      <c r="XEZ125" s="189"/>
      <c r="XFA125" s="189"/>
      <c r="XFB125" s="189"/>
      <c r="XFC125" s="189"/>
      <c r="XFD125" s="189"/>
    </row>
    <row r="126" spans="1:25 16375:16384" s="54" customFormat="1" ht="42" customHeight="1" x14ac:dyDescent="0.2">
      <c r="A126" s="60"/>
      <c r="B126" s="60"/>
      <c r="C126" s="60"/>
      <c r="D126" s="60"/>
      <c r="E126" s="60"/>
      <c r="F126" s="60"/>
      <c r="G126" s="61"/>
      <c r="H126" s="61"/>
      <c r="I126" s="60"/>
      <c r="J126" s="60"/>
      <c r="K126" s="87"/>
      <c r="L126" s="62"/>
      <c r="M126" s="63"/>
      <c r="N126" s="64"/>
      <c r="O126" s="58"/>
      <c r="P126" s="64"/>
      <c r="Q126" s="58"/>
      <c r="R126" s="52"/>
      <c r="S126" s="60"/>
      <c r="T126" s="60"/>
      <c r="U126" s="60"/>
      <c r="V126" s="60"/>
      <c r="W126" s="20" t="b">
        <f t="shared" si="2"/>
        <v>1</v>
      </c>
      <c r="X126" s="19" t="b">
        <f t="shared" si="3"/>
        <v>1</v>
      </c>
      <c r="Y126" s="19" t="e">
        <f>O126&gt;___Summary!#REF!</f>
        <v>#REF!</v>
      </c>
      <c r="XEU126" s="189"/>
      <c r="XEV126" s="189"/>
      <c r="XEW126" s="189"/>
      <c r="XEX126" s="189"/>
      <c r="XEY126" s="189"/>
      <c r="XEZ126" s="189"/>
      <c r="XFA126" s="189"/>
      <c r="XFB126" s="189"/>
      <c r="XFC126" s="189"/>
      <c r="XFD126" s="189"/>
    </row>
    <row r="127" spans="1:25 16375:16384" s="54" customFormat="1" ht="42" customHeight="1" x14ac:dyDescent="0.2">
      <c r="A127" s="60"/>
      <c r="B127" s="60"/>
      <c r="C127" s="60"/>
      <c r="D127" s="60"/>
      <c r="E127" s="60"/>
      <c r="F127" s="60"/>
      <c r="G127" s="61"/>
      <c r="H127" s="61"/>
      <c r="I127" s="60"/>
      <c r="J127" s="60"/>
      <c r="K127" s="87"/>
      <c r="L127" s="62"/>
      <c r="M127" s="63"/>
      <c r="N127" s="64"/>
      <c r="O127" s="58"/>
      <c r="P127" s="64"/>
      <c r="Q127" s="58"/>
      <c r="R127" s="52"/>
      <c r="S127" s="60"/>
      <c r="T127" s="60"/>
      <c r="U127" s="60"/>
      <c r="V127" s="60"/>
      <c r="W127" s="20" t="b">
        <f t="shared" si="2"/>
        <v>1</v>
      </c>
      <c r="X127" s="19" t="b">
        <f t="shared" si="3"/>
        <v>1</v>
      </c>
      <c r="Y127" s="19" t="e">
        <f>O127&gt;___Summary!#REF!</f>
        <v>#REF!</v>
      </c>
      <c r="XEU127" s="189"/>
      <c r="XEV127" s="189"/>
      <c r="XEW127" s="189"/>
      <c r="XEX127" s="189"/>
      <c r="XEY127" s="189"/>
      <c r="XEZ127" s="189"/>
      <c r="XFA127" s="189"/>
      <c r="XFB127" s="189"/>
      <c r="XFC127" s="189"/>
      <c r="XFD127" s="189"/>
    </row>
    <row r="128" spans="1:25 16375:16384" s="54" customFormat="1" ht="42" customHeight="1" x14ac:dyDescent="0.2">
      <c r="A128" s="60"/>
      <c r="B128" s="60"/>
      <c r="C128" s="60"/>
      <c r="D128" s="60"/>
      <c r="E128" s="60"/>
      <c r="F128" s="60"/>
      <c r="G128" s="61"/>
      <c r="H128" s="61"/>
      <c r="I128" s="60"/>
      <c r="J128" s="60"/>
      <c r="K128" s="87"/>
      <c r="L128" s="62"/>
      <c r="M128" s="63"/>
      <c r="N128" s="64"/>
      <c r="O128" s="58"/>
      <c r="P128" s="64"/>
      <c r="Q128" s="58"/>
      <c r="R128" s="52"/>
      <c r="S128" s="60"/>
      <c r="T128" s="60"/>
      <c r="U128" s="60"/>
      <c r="V128" s="60"/>
      <c r="W128" s="20" t="b">
        <f t="shared" si="2"/>
        <v>1</v>
      </c>
      <c r="X128" s="19" t="b">
        <f t="shared" si="3"/>
        <v>1</v>
      </c>
      <c r="Y128" s="19" t="e">
        <f>O128&gt;___Summary!#REF!</f>
        <v>#REF!</v>
      </c>
      <c r="XEU128" s="189"/>
      <c r="XEV128" s="189"/>
      <c r="XEW128" s="189"/>
      <c r="XEX128" s="189"/>
      <c r="XEY128" s="189"/>
      <c r="XEZ128" s="189"/>
      <c r="XFA128" s="189"/>
      <c r="XFB128" s="189"/>
      <c r="XFC128" s="189"/>
      <c r="XFD128" s="189"/>
    </row>
    <row r="129" spans="1:25 16375:16384" s="54" customFormat="1" ht="42" customHeight="1" x14ac:dyDescent="0.2">
      <c r="A129" s="60"/>
      <c r="B129" s="60"/>
      <c r="C129" s="60"/>
      <c r="D129" s="60"/>
      <c r="E129" s="60"/>
      <c r="F129" s="60"/>
      <c r="G129" s="61"/>
      <c r="H129" s="61"/>
      <c r="I129" s="60"/>
      <c r="J129" s="60"/>
      <c r="K129" s="87"/>
      <c r="L129" s="62"/>
      <c r="M129" s="63"/>
      <c r="N129" s="64"/>
      <c r="O129" s="58"/>
      <c r="P129" s="64"/>
      <c r="Q129" s="58"/>
      <c r="R129" s="52"/>
      <c r="S129" s="60"/>
      <c r="T129" s="60"/>
      <c r="U129" s="60"/>
      <c r="V129" s="60"/>
      <c r="W129" s="20" t="b">
        <f t="shared" si="2"/>
        <v>1</v>
      </c>
      <c r="X129" s="19" t="b">
        <f t="shared" si="3"/>
        <v>1</v>
      </c>
      <c r="Y129" s="19" t="e">
        <f>O129&gt;___Summary!#REF!</f>
        <v>#REF!</v>
      </c>
      <c r="XEU129" s="189"/>
      <c r="XEV129" s="189"/>
      <c r="XEW129" s="189"/>
      <c r="XEX129" s="189"/>
      <c r="XEY129" s="189"/>
      <c r="XEZ129" s="189"/>
      <c r="XFA129" s="189"/>
      <c r="XFB129" s="189"/>
      <c r="XFC129" s="189"/>
      <c r="XFD129" s="189"/>
    </row>
    <row r="130" spans="1:25 16375:16384" s="54" customFormat="1" ht="42" customHeight="1" x14ac:dyDescent="0.2">
      <c r="A130" s="60"/>
      <c r="B130" s="60"/>
      <c r="C130" s="60"/>
      <c r="D130" s="60"/>
      <c r="E130" s="60"/>
      <c r="F130" s="60"/>
      <c r="G130" s="61"/>
      <c r="H130" s="61"/>
      <c r="I130" s="60"/>
      <c r="J130" s="60"/>
      <c r="K130" s="87"/>
      <c r="L130" s="62"/>
      <c r="M130" s="63"/>
      <c r="N130" s="64"/>
      <c r="O130" s="58"/>
      <c r="P130" s="64"/>
      <c r="Q130" s="58"/>
      <c r="R130" s="52"/>
      <c r="S130" s="60"/>
      <c r="T130" s="60"/>
      <c r="U130" s="60"/>
      <c r="V130" s="60"/>
      <c r="W130" s="20" t="b">
        <f t="shared" si="2"/>
        <v>1</v>
      </c>
      <c r="X130" s="19" t="b">
        <f t="shared" si="3"/>
        <v>1</v>
      </c>
      <c r="Y130" s="19" t="e">
        <f>O130&gt;___Summary!#REF!</f>
        <v>#REF!</v>
      </c>
      <c r="XEU130" s="189"/>
      <c r="XEV130" s="189"/>
      <c r="XEW130" s="189"/>
      <c r="XEX130" s="189"/>
      <c r="XEY130" s="189"/>
      <c r="XEZ130" s="189"/>
      <c r="XFA130" s="189"/>
      <c r="XFB130" s="189"/>
      <c r="XFC130" s="189"/>
      <c r="XFD130" s="189"/>
    </row>
    <row r="131" spans="1:25 16375:16384" s="54" customFormat="1" ht="42" customHeight="1" x14ac:dyDescent="0.2">
      <c r="A131" s="60"/>
      <c r="B131" s="60"/>
      <c r="C131" s="60"/>
      <c r="D131" s="60"/>
      <c r="E131" s="60"/>
      <c r="F131" s="60"/>
      <c r="G131" s="61"/>
      <c r="H131" s="61"/>
      <c r="I131" s="60"/>
      <c r="J131" s="60"/>
      <c r="K131" s="87"/>
      <c r="L131" s="62"/>
      <c r="M131" s="63"/>
      <c r="N131" s="64"/>
      <c r="O131" s="58"/>
      <c r="P131" s="64"/>
      <c r="Q131" s="58"/>
      <c r="R131" s="52"/>
      <c r="S131" s="60"/>
      <c r="T131" s="60"/>
      <c r="U131" s="60"/>
      <c r="V131" s="60"/>
      <c r="W131" s="20" t="b">
        <f t="shared" si="2"/>
        <v>1</v>
      </c>
      <c r="X131" s="19" t="b">
        <f t="shared" si="3"/>
        <v>1</v>
      </c>
      <c r="Y131" s="19" t="e">
        <f>O131&gt;___Summary!#REF!</f>
        <v>#REF!</v>
      </c>
      <c r="XEU131" s="189"/>
      <c r="XEV131" s="189"/>
      <c r="XEW131" s="189"/>
      <c r="XEX131" s="189"/>
      <c r="XEY131" s="189"/>
      <c r="XEZ131" s="189"/>
      <c r="XFA131" s="189"/>
      <c r="XFB131" s="189"/>
      <c r="XFC131" s="189"/>
      <c r="XFD131" s="189"/>
    </row>
    <row r="132" spans="1:25 16375:16384" s="54" customFormat="1" ht="42" customHeight="1" x14ac:dyDescent="0.2">
      <c r="A132" s="60"/>
      <c r="B132" s="60"/>
      <c r="C132" s="60"/>
      <c r="D132" s="60"/>
      <c r="E132" s="60"/>
      <c r="F132" s="60"/>
      <c r="G132" s="61"/>
      <c r="H132" s="61"/>
      <c r="I132" s="60"/>
      <c r="J132" s="60"/>
      <c r="K132" s="87"/>
      <c r="L132" s="62"/>
      <c r="M132" s="63"/>
      <c r="N132" s="64"/>
      <c r="O132" s="58"/>
      <c r="P132" s="64"/>
      <c r="Q132" s="58"/>
      <c r="R132" s="52"/>
      <c r="S132" s="60"/>
      <c r="T132" s="60"/>
      <c r="U132" s="60"/>
      <c r="V132" s="60"/>
      <c r="W132" s="20" t="b">
        <f t="shared" si="2"/>
        <v>1</v>
      </c>
      <c r="X132" s="19" t="b">
        <f t="shared" si="3"/>
        <v>1</v>
      </c>
      <c r="Y132" s="19" t="e">
        <f>O132&gt;___Summary!#REF!</f>
        <v>#REF!</v>
      </c>
      <c r="XEU132" s="189"/>
      <c r="XEV132" s="189"/>
      <c r="XEW132" s="189"/>
      <c r="XEX132" s="189"/>
      <c r="XEY132" s="189"/>
      <c r="XEZ132" s="189"/>
      <c r="XFA132" s="189"/>
      <c r="XFB132" s="189"/>
      <c r="XFC132" s="189"/>
      <c r="XFD132" s="189"/>
    </row>
    <row r="133" spans="1:25 16375:16384" s="54" customFormat="1" ht="42" customHeight="1" x14ac:dyDescent="0.2">
      <c r="A133" s="60"/>
      <c r="B133" s="60"/>
      <c r="C133" s="60"/>
      <c r="D133" s="60"/>
      <c r="E133" s="60"/>
      <c r="F133" s="60"/>
      <c r="G133" s="61"/>
      <c r="H133" s="61"/>
      <c r="I133" s="60"/>
      <c r="J133" s="60"/>
      <c r="K133" s="87"/>
      <c r="L133" s="62"/>
      <c r="M133" s="63"/>
      <c r="N133" s="64"/>
      <c r="O133" s="58"/>
      <c r="P133" s="64"/>
      <c r="Q133" s="58"/>
      <c r="R133" s="52"/>
      <c r="S133" s="60"/>
      <c r="T133" s="60"/>
      <c r="U133" s="60"/>
      <c r="V133" s="60"/>
      <c r="W133" s="20" t="b">
        <f t="shared" si="2"/>
        <v>1</v>
      </c>
      <c r="X133" s="19" t="b">
        <f t="shared" si="3"/>
        <v>1</v>
      </c>
      <c r="Y133" s="19" t="e">
        <f>O133&gt;___Summary!#REF!</f>
        <v>#REF!</v>
      </c>
      <c r="XEU133" s="189"/>
      <c r="XEV133" s="189"/>
      <c r="XEW133" s="189"/>
      <c r="XEX133" s="189"/>
      <c r="XEY133" s="189"/>
      <c r="XEZ133" s="189"/>
      <c r="XFA133" s="189"/>
      <c r="XFB133" s="189"/>
      <c r="XFC133" s="189"/>
      <c r="XFD133" s="189"/>
    </row>
    <row r="134" spans="1:25 16375:16384" s="54" customFormat="1" ht="42" customHeight="1" x14ac:dyDescent="0.2">
      <c r="A134" s="60"/>
      <c r="B134" s="60"/>
      <c r="C134" s="60"/>
      <c r="D134" s="60"/>
      <c r="E134" s="60"/>
      <c r="F134" s="60"/>
      <c r="G134" s="61"/>
      <c r="H134" s="61"/>
      <c r="I134" s="60"/>
      <c r="J134" s="60"/>
      <c r="K134" s="87"/>
      <c r="L134" s="62"/>
      <c r="M134" s="63"/>
      <c r="N134" s="64"/>
      <c r="O134" s="58"/>
      <c r="P134" s="64"/>
      <c r="Q134" s="58"/>
      <c r="R134" s="52"/>
      <c r="S134" s="60"/>
      <c r="T134" s="60"/>
      <c r="U134" s="60"/>
      <c r="V134" s="60"/>
      <c r="W134" s="20" t="b">
        <f t="shared" si="2"/>
        <v>1</v>
      </c>
      <c r="X134" s="19" t="b">
        <f t="shared" si="3"/>
        <v>1</v>
      </c>
      <c r="Y134" s="19" t="e">
        <f>O134&gt;___Summary!#REF!</f>
        <v>#REF!</v>
      </c>
      <c r="XEU134" s="189"/>
      <c r="XEV134" s="189"/>
      <c r="XEW134" s="189"/>
      <c r="XEX134" s="189"/>
      <c r="XEY134" s="189"/>
      <c r="XEZ134" s="189"/>
      <c r="XFA134" s="189"/>
      <c r="XFB134" s="189"/>
      <c r="XFC134" s="189"/>
      <c r="XFD134" s="189"/>
    </row>
    <row r="135" spans="1:25 16375:16384" s="54" customFormat="1" ht="42" customHeight="1" x14ac:dyDescent="0.2">
      <c r="A135" s="60"/>
      <c r="B135" s="60"/>
      <c r="C135" s="60"/>
      <c r="D135" s="60"/>
      <c r="E135" s="60"/>
      <c r="F135" s="60"/>
      <c r="G135" s="61"/>
      <c r="H135" s="61"/>
      <c r="I135" s="60"/>
      <c r="J135" s="60"/>
      <c r="K135" s="87"/>
      <c r="L135" s="62"/>
      <c r="M135" s="63"/>
      <c r="N135" s="64"/>
      <c r="O135" s="58"/>
      <c r="P135" s="64"/>
      <c r="Q135" s="58"/>
      <c r="R135" s="52"/>
      <c r="S135" s="60"/>
      <c r="T135" s="60"/>
      <c r="U135" s="60"/>
      <c r="V135" s="60"/>
      <c r="W135" s="20" t="b">
        <f t="shared" si="2"/>
        <v>1</v>
      </c>
      <c r="X135" s="19" t="b">
        <f t="shared" si="3"/>
        <v>1</v>
      </c>
      <c r="Y135" s="19" t="e">
        <f>O135&gt;___Summary!#REF!</f>
        <v>#REF!</v>
      </c>
      <c r="XEU135" s="189"/>
      <c r="XEV135" s="189"/>
      <c r="XEW135" s="189"/>
      <c r="XEX135" s="189"/>
      <c r="XEY135" s="189"/>
      <c r="XEZ135" s="189"/>
      <c r="XFA135" s="189"/>
      <c r="XFB135" s="189"/>
      <c r="XFC135" s="189"/>
      <c r="XFD135" s="189"/>
    </row>
    <row r="136" spans="1:25 16375:16384" s="54" customFormat="1" ht="42" customHeight="1" x14ac:dyDescent="0.2">
      <c r="A136" s="60"/>
      <c r="B136" s="60"/>
      <c r="C136" s="60"/>
      <c r="D136" s="60"/>
      <c r="E136" s="60"/>
      <c r="F136" s="60"/>
      <c r="G136" s="61"/>
      <c r="H136" s="61"/>
      <c r="I136" s="60"/>
      <c r="J136" s="60"/>
      <c r="K136" s="87"/>
      <c r="L136" s="62"/>
      <c r="M136" s="63"/>
      <c r="N136" s="64"/>
      <c r="O136" s="58"/>
      <c r="P136" s="64"/>
      <c r="Q136" s="58"/>
      <c r="R136" s="52"/>
      <c r="S136" s="60"/>
      <c r="T136" s="60"/>
      <c r="U136" s="60"/>
      <c r="V136" s="60"/>
      <c r="W136" s="20" t="b">
        <f t="shared" ref="W136:W199" si="4">O136&gt;=M136</f>
        <v>1</v>
      </c>
      <c r="X136" s="19" t="b">
        <f t="shared" ref="X136:X199" si="5">Q136&gt;=O136</f>
        <v>1</v>
      </c>
      <c r="Y136" s="19" t="e">
        <f>O136&gt;___Summary!#REF!</f>
        <v>#REF!</v>
      </c>
      <c r="XEU136" s="189"/>
      <c r="XEV136" s="189"/>
      <c r="XEW136" s="189"/>
      <c r="XEX136" s="189"/>
      <c r="XEY136" s="189"/>
      <c r="XEZ136" s="189"/>
      <c r="XFA136" s="189"/>
      <c r="XFB136" s="189"/>
      <c r="XFC136" s="189"/>
      <c r="XFD136" s="189"/>
    </row>
    <row r="137" spans="1:25 16375:16384" s="54" customFormat="1" ht="42" customHeight="1" x14ac:dyDescent="0.2">
      <c r="A137" s="60"/>
      <c r="B137" s="60"/>
      <c r="C137" s="60"/>
      <c r="D137" s="60"/>
      <c r="E137" s="60"/>
      <c r="F137" s="60"/>
      <c r="G137" s="61"/>
      <c r="H137" s="61"/>
      <c r="I137" s="60"/>
      <c r="J137" s="60"/>
      <c r="K137" s="87"/>
      <c r="L137" s="62"/>
      <c r="M137" s="63"/>
      <c r="N137" s="64"/>
      <c r="O137" s="58"/>
      <c r="P137" s="64"/>
      <c r="Q137" s="58"/>
      <c r="R137" s="52"/>
      <c r="S137" s="60"/>
      <c r="T137" s="60"/>
      <c r="U137" s="60"/>
      <c r="V137" s="60"/>
      <c r="W137" s="20" t="b">
        <f t="shared" si="4"/>
        <v>1</v>
      </c>
      <c r="X137" s="19" t="b">
        <f t="shared" si="5"/>
        <v>1</v>
      </c>
      <c r="Y137" s="19" t="e">
        <f>O137&gt;___Summary!#REF!</f>
        <v>#REF!</v>
      </c>
      <c r="XEU137" s="189"/>
      <c r="XEV137" s="189"/>
      <c r="XEW137" s="189"/>
      <c r="XEX137" s="189"/>
      <c r="XEY137" s="189"/>
      <c r="XEZ137" s="189"/>
      <c r="XFA137" s="189"/>
      <c r="XFB137" s="189"/>
      <c r="XFC137" s="189"/>
      <c r="XFD137" s="189"/>
    </row>
    <row r="138" spans="1:25 16375:16384" s="54" customFormat="1" ht="42" customHeight="1" x14ac:dyDescent="0.2">
      <c r="A138" s="60"/>
      <c r="B138" s="60"/>
      <c r="C138" s="60"/>
      <c r="D138" s="60"/>
      <c r="E138" s="60"/>
      <c r="F138" s="60"/>
      <c r="G138" s="61"/>
      <c r="H138" s="61"/>
      <c r="I138" s="60"/>
      <c r="J138" s="60"/>
      <c r="K138" s="87"/>
      <c r="L138" s="62"/>
      <c r="M138" s="63"/>
      <c r="N138" s="64"/>
      <c r="O138" s="58"/>
      <c r="P138" s="64"/>
      <c r="Q138" s="58"/>
      <c r="R138" s="52"/>
      <c r="S138" s="60"/>
      <c r="T138" s="60"/>
      <c r="U138" s="60"/>
      <c r="V138" s="60"/>
      <c r="W138" s="20" t="b">
        <f t="shared" si="4"/>
        <v>1</v>
      </c>
      <c r="X138" s="19" t="b">
        <f t="shared" si="5"/>
        <v>1</v>
      </c>
      <c r="Y138" s="19" t="e">
        <f>O138&gt;___Summary!#REF!</f>
        <v>#REF!</v>
      </c>
      <c r="XEU138" s="189"/>
      <c r="XEV138" s="189"/>
      <c r="XEW138" s="189"/>
      <c r="XEX138" s="189"/>
      <c r="XEY138" s="189"/>
      <c r="XEZ138" s="189"/>
      <c r="XFA138" s="189"/>
      <c r="XFB138" s="189"/>
      <c r="XFC138" s="189"/>
      <c r="XFD138" s="189"/>
    </row>
    <row r="139" spans="1:25 16375:16384" s="54" customFormat="1" ht="42" customHeight="1" x14ac:dyDescent="0.2">
      <c r="A139" s="60"/>
      <c r="B139" s="60"/>
      <c r="C139" s="60"/>
      <c r="D139" s="60"/>
      <c r="E139" s="60"/>
      <c r="F139" s="60"/>
      <c r="G139" s="61"/>
      <c r="H139" s="61"/>
      <c r="I139" s="60"/>
      <c r="J139" s="60"/>
      <c r="K139" s="87"/>
      <c r="L139" s="62"/>
      <c r="M139" s="63"/>
      <c r="N139" s="64"/>
      <c r="O139" s="58"/>
      <c r="P139" s="64"/>
      <c r="Q139" s="58"/>
      <c r="R139" s="52"/>
      <c r="S139" s="60"/>
      <c r="T139" s="60"/>
      <c r="U139" s="60"/>
      <c r="V139" s="60"/>
      <c r="W139" s="20" t="b">
        <f t="shared" si="4"/>
        <v>1</v>
      </c>
      <c r="X139" s="19" t="b">
        <f t="shared" si="5"/>
        <v>1</v>
      </c>
      <c r="Y139" s="19" t="e">
        <f>O139&gt;___Summary!#REF!</f>
        <v>#REF!</v>
      </c>
      <c r="XEU139" s="189"/>
      <c r="XEV139" s="189"/>
      <c r="XEW139" s="189"/>
      <c r="XEX139" s="189"/>
      <c r="XEY139" s="189"/>
      <c r="XEZ139" s="189"/>
      <c r="XFA139" s="189"/>
      <c r="XFB139" s="189"/>
      <c r="XFC139" s="189"/>
      <c r="XFD139" s="189"/>
    </row>
    <row r="140" spans="1:25 16375:16384" s="54" customFormat="1" ht="42" customHeight="1" x14ac:dyDescent="0.2">
      <c r="A140" s="60"/>
      <c r="B140" s="60"/>
      <c r="C140" s="60"/>
      <c r="D140" s="60"/>
      <c r="E140" s="60"/>
      <c r="F140" s="60"/>
      <c r="G140" s="61"/>
      <c r="H140" s="61"/>
      <c r="I140" s="60"/>
      <c r="J140" s="60"/>
      <c r="K140" s="87"/>
      <c r="L140" s="62"/>
      <c r="M140" s="63"/>
      <c r="N140" s="64"/>
      <c r="O140" s="58"/>
      <c r="P140" s="64"/>
      <c r="Q140" s="58"/>
      <c r="R140" s="52"/>
      <c r="S140" s="60"/>
      <c r="T140" s="60"/>
      <c r="U140" s="60"/>
      <c r="V140" s="60"/>
      <c r="W140" s="20" t="b">
        <f t="shared" si="4"/>
        <v>1</v>
      </c>
      <c r="X140" s="19" t="b">
        <f t="shared" si="5"/>
        <v>1</v>
      </c>
      <c r="Y140" s="19" t="e">
        <f>O140&gt;___Summary!#REF!</f>
        <v>#REF!</v>
      </c>
      <c r="XEU140" s="189"/>
      <c r="XEV140" s="189"/>
      <c r="XEW140" s="189"/>
      <c r="XEX140" s="189"/>
      <c r="XEY140" s="189"/>
      <c r="XEZ140" s="189"/>
      <c r="XFA140" s="189"/>
      <c r="XFB140" s="189"/>
      <c r="XFC140" s="189"/>
      <c r="XFD140" s="189"/>
    </row>
    <row r="141" spans="1:25 16375:16384" s="54" customFormat="1" ht="42" customHeight="1" x14ac:dyDescent="0.2">
      <c r="A141" s="60"/>
      <c r="B141" s="60"/>
      <c r="C141" s="60"/>
      <c r="D141" s="60"/>
      <c r="E141" s="60"/>
      <c r="F141" s="60"/>
      <c r="G141" s="61"/>
      <c r="H141" s="61"/>
      <c r="I141" s="60"/>
      <c r="J141" s="60"/>
      <c r="K141" s="87"/>
      <c r="L141" s="62"/>
      <c r="M141" s="63"/>
      <c r="N141" s="64"/>
      <c r="O141" s="58"/>
      <c r="P141" s="64"/>
      <c r="Q141" s="58"/>
      <c r="R141" s="52"/>
      <c r="S141" s="60"/>
      <c r="T141" s="60"/>
      <c r="U141" s="60"/>
      <c r="V141" s="60"/>
      <c r="W141" s="20" t="b">
        <f t="shared" si="4"/>
        <v>1</v>
      </c>
      <c r="X141" s="19" t="b">
        <f t="shared" si="5"/>
        <v>1</v>
      </c>
      <c r="Y141" s="19" t="e">
        <f>O141&gt;___Summary!#REF!</f>
        <v>#REF!</v>
      </c>
      <c r="XEU141" s="189"/>
      <c r="XEV141" s="189"/>
      <c r="XEW141" s="189"/>
      <c r="XEX141" s="189"/>
      <c r="XEY141" s="189"/>
      <c r="XEZ141" s="189"/>
      <c r="XFA141" s="189"/>
      <c r="XFB141" s="189"/>
      <c r="XFC141" s="189"/>
      <c r="XFD141" s="189"/>
    </row>
    <row r="142" spans="1:25 16375:16384" s="54" customFormat="1" ht="42" customHeight="1" x14ac:dyDescent="0.2">
      <c r="A142" s="60"/>
      <c r="B142" s="60"/>
      <c r="C142" s="60"/>
      <c r="D142" s="60"/>
      <c r="E142" s="60"/>
      <c r="F142" s="60"/>
      <c r="G142" s="61"/>
      <c r="H142" s="61"/>
      <c r="I142" s="60"/>
      <c r="J142" s="60"/>
      <c r="K142" s="87"/>
      <c r="L142" s="62"/>
      <c r="M142" s="63"/>
      <c r="N142" s="64"/>
      <c r="O142" s="58"/>
      <c r="P142" s="64"/>
      <c r="Q142" s="58"/>
      <c r="R142" s="52"/>
      <c r="S142" s="60"/>
      <c r="T142" s="60"/>
      <c r="U142" s="60"/>
      <c r="V142" s="60"/>
      <c r="W142" s="20" t="b">
        <f t="shared" si="4"/>
        <v>1</v>
      </c>
      <c r="X142" s="19" t="b">
        <f t="shared" si="5"/>
        <v>1</v>
      </c>
      <c r="Y142" s="19" t="e">
        <f>O142&gt;___Summary!#REF!</f>
        <v>#REF!</v>
      </c>
      <c r="XEU142" s="189"/>
      <c r="XEV142" s="189"/>
      <c r="XEW142" s="189"/>
      <c r="XEX142" s="189"/>
      <c r="XEY142" s="189"/>
      <c r="XEZ142" s="189"/>
      <c r="XFA142" s="189"/>
      <c r="XFB142" s="189"/>
      <c r="XFC142" s="189"/>
      <c r="XFD142" s="189"/>
    </row>
    <row r="143" spans="1:25 16375:16384" s="54" customFormat="1" ht="42" customHeight="1" x14ac:dyDescent="0.2">
      <c r="A143" s="60"/>
      <c r="B143" s="60"/>
      <c r="C143" s="60"/>
      <c r="D143" s="60"/>
      <c r="E143" s="60"/>
      <c r="F143" s="60"/>
      <c r="G143" s="61"/>
      <c r="H143" s="61"/>
      <c r="I143" s="60"/>
      <c r="J143" s="60"/>
      <c r="K143" s="87"/>
      <c r="L143" s="62"/>
      <c r="M143" s="63"/>
      <c r="N143" s="64"/>
      <c r="O143" s="58"/>
      <c r="P143" s="64"/>
      <c r="Q143" s="58"/>
      <c r="R143" s="52"/>
      <c r="S143" s="60"/>
      <c r="T143" s="60"/>
      <c r="U143" s="60"/>
      <c r="V143" s="60"/>
      <c r="W143" s="20" t="b">
        <f t="shared" si="4"/>
        <v>1</v>
      </c>
      <c r="X143" s="19" t="b">
        <f t="shared" si="5"/>
        <v>1</v>
      </c>
      <c r="Y143" s="19" t="e">
        <f>O143&gt;___Summary!#REF!</f>
        <v>#REF!</v>
      </c>
      <c r="XEU143" s="189"/>
      <c r="XEV143" s="189"/>
      <c r="XEW143" s="189"/>
      <c r="XEX143" s="189"/>
      <c r="XEY143" s="189"/>
      <c r="XEZ143" s="189"/>
      <c r="XFA143" s="189"/>
      <c r="XFB143" s="189"/>
      <c r="XFC143" s="189"/>
      <c r="XFD143" s="189"/>
    </row>
    <row r="144" spans="1:25 16375:16384" s="54" customFormat="1" ht="42" customHeight="1" x14ac:dyDescent="0.2">
      <c r="A144" s="60"/>
      <c r="B144" s="60"/>
      <c r="C144" s="60"/>
      <c r="D144" s="60"/>
      <c r="E144" s="60"/>
      <c r="F144" s="60"/>
      <c r="G144" s="61"/>
      <c r="H144" s="61"/>
      <c r="I144" s="60"/>
      <c r="J144" s="60"/>
      <c r="K144" s="87"/>
      <c r="L144" s="62"/>
      <c r="M144" s="63"/>
      <c r="N144" s="64"/>
      <c r="O144" s="58"/>
      <c r="P144" s="64"/>
      <c r="Q144" s="58"/>
      <c r="R144" s="52"/>
      <c r="S144" s="60"/>
      <c r="T144" s="60"/>
      <c r="U144" s="60"/>
      <c r="V144" s="60"/>
      <c r="W144" s="20" t="b">
        <f t="shared" si="4"/>
        <v>1</v>
      </c>
      <c r="X144" s="19" t="b">
        <f t="shared" si="5"/>
        <v>1</v>
      </c>
      <c r="Y144" s="19" t="e">
        <f>O144&gt;___Summary!#REF!</f>
        <v>#REF!</v>
      </c>
      <c r="XEU144" s="189"/>
      <c r="XEV144" s="189"/>
      <c r="XEW144" s="189"/>
      <c r="XEX144" s="189"/>
      <c r="XEY144" s="189"/>
      <c r="XEZ144" s="189"/>
      <c r="XFA144" s="189"/>
      <c r="XFB144" s="189"/>
      <c r="XFC144" s="189"/>
      <c r="XFD144" s="189"/>
    </row>
    <row r="145" spans="1:25 16375:16384" s="54" customFormat="1" ht="42" customHeight="1" x14ac:dyDescent="0.2">
      <c r="A145" s="60"/>
      <c r="B145" s="60"/>
      <c r="C145" s="60"/>
      <c r="D145" s="60"/>
      <c r="E145" s="60"/>
      <c r="F145" s="60"/>
      <c r="G145" s="61"/>
      <c r="H145" s="61"/>
      <c r="I145" s="60"/>
      <c r="J145" s="60"/>
      <c r="K145" s="87"/>
      <c r="L145" s="62"/>
      <c r="M145" s="63"/>
      <c r="N145" s="64"/>
      <c r="O145" s="58"/>
      <c r="P145" s="64"/>
      <c r="Q145" s="58"/>
      <c r="R145" s="52"/>
      <c r="S145" s="60"/>
      <c r="T145" s="60"/>
      <c r="U145" s="60"/>
      <c r="V145" s="60"/>
      <c r="W145" s="20" t="b">
        <f t="shared" si="4"/>
        <v>1</v>
      </c>
      <c r="X145" s="19" t="b">
        <f t="shared" si="5"/>
        <v>1</v>
      </c>
      <c r="Y145" s="19" t="e">
        <f>O145&gt;___Summary!#REF!</f>
        <v>#REF!</v>
      </c>
      <c r="XEU145" s="189"/>
      <c r="XEV145" s="189"/>
      <c r="XEW145" s="189"/>
      <c r="XEX145" s="189"/>
      <c r="XEY145" s="189"/>
      <c r="XEZ145" s="189"/>
      <c r="XFA145" s="189"/>
      <c r="XFB145" s="189"/>
      <c r="XFC145" s="189"/>
      <c r="XFD145" s="189"/>
    </row>
    <row r="146" spans="1:25 16375:16384" s="54" customFormat="1" ht="42" customHeight="1" x14ac:dyDescent="0.2">
      <c r="A146" s="60"/>
      <c r="B146" s="60"/>
      <c r="C146" s="60"/>
      <c r="D146" s="60"/>
      <c r="E146" s="60"/>
      <c r="F146" s="60"/>
      <c r="G146" s="61"/>
      <c r="H146" s="61"/>
      <c r="I146" s="60"/>
      <c r="J146" s="60"/>
      <c r="K146" s="87"/>
      <c r="L146" s="62"/>
      <c r="M146" s="63"/>
      <c r="N146" s="64"/>
      <c r="O146" s="58"/>
      <c r="P146" s="64"/>
      <c r="Q146" s="58"/>
      <c r="R146" s="52"/>
      <c r="S146" s="60"/>
      <c r="T146" s="60"/>
      <c r="U146" s="60"/>
      <c r="V146" s="60"/>
      <c r="W146" s="20" t="b">
        <f t="shared" si="4"/>
        <v>1</v>
      </c>
      <c r="X146" s="19" t="b">
        <f t="shared" si="5"/>
        <v>1</v>
      </c>
      <c r="Y146" s="19" t="e">
        <f>O146&gt;___Summary!#REF!</f>
        <v>#REF!</v>
      </c>
      <c r="XEU146" s="189"/>
      <c r="XEV146" s="189"/>
      <c r="XEW146" s="189"/>
      <c r="XEX146" s="189"/>
      <c r="XEY146" s="189"/>
      <c r="XEZ146" s="189"/>
      <c r="XFA146" s="189"/>
      <c r="XFB146" s="189"/>
      <c r="XFC146" s="189"/>
      <c r="XFD146" s="189"/>
    </row>
    <row r="147" spans="1:25 16375:16384" s="54" customFormat="1" ht="42" customHeight="1" x14ac:dyDescent="0.2">
      <c r="A147" s="60"/>
      <c r="B147" s="60"/>
      <c r="C147" s="60"/>
      <c r="D147" s="60"/>
      <c r="E147" s="60"/>
      <c r="F147" s="60"/>
      <c r="G147" s="61"/>
      <c r="H147" s="61"/>
      <c r="I147" s="60"/>
      <c r="J147" s="60"/>
      <c r="K147" s="87"/>
      <c r="L147" s="62"/>
      <c r="M147" s="63"/>
      <c r="N147" s="64"/>
      <c r="O147" s="58"/>
      <c r="P147" s="64"/>
      <c r="Q147" s="58"/>
      <c r="R147" s="52"/>
      <c r="S147" s="60"/>
      <c r="T147" s="60"/>
      <c r="U147" s="60"/>
      <c r="V147" s="60"/>
      <c r="W147" s="20" t="b">
        <f t="shared" si="4"/>
        <v>1</v>
      </c>
      <c r="X147" s="19" t="b">
        <f t="shared" si="5"/>
        <v>1</v>
      </c>
      <c r="Y147" s="19" t="e">
        <f>O147&gt;___Summary!#REF!</f>
        <v>#REF!</v>
      </c>
      <c r="XEU147" s="189"/>
      <c r="XEV147" s="189"/>
      <c r="XEW147" s="189"/>
      <c r="XEX147" s="189"/>
      <c r="XEY147" s="189"/>
      <c r="XEZ147" s="189"/>
      <c r="XFA147" s="189"/>
      <c r="XFB147" s="189"/>
      <c r="XFC147" s="189"/>
      <c r="XFD147" s="189"/>
    </row>
    <row r="148" spans="1:25 16375:16384" s="54" customFormat="1" ht="42" customHeight="1" x14ac:dyDescent="0.2">
      <c r="A148" s="60"/>
      <c r="B148" s="60"/>
      <c r="C148" s="60"/>
      <c r="D148" s="60"/>
      <c r="E148" s="60"/>
      <c r="F148" s="60"/>
      <c r="G148" s="61"/>
      <c r="H148" s="61"/>
      <c r="I148" s="60"/>
      <c r="J148" s="60"/>
      <c r="K148" s="87"/>
      <c r="L148" s="62"/>
      <c r="M148" s="63"/>
      <c r="N148" s="64"/>
      <c r="O148" s="58"/>
      <c r="P148" s="64"/>
      <c r="Q148" s="58"/>
      <c r="R148" s="52"/>
      <c r="S148" s="60"/>
      <c r="T148" s="60"/>
      <c r="U148" s="60"/>
      <c r="V148" s="60"/>
      <c r="W148" s="20" t="b">
        <f t="shared" si="4"/>
        <v>1</v>
      </c>
      <c r="X148" s="19" t="b">
        <f t="shared" si="5"/>
        <v>1</v>
      </c>
      <c r="Y148" s="19" t="e">
        <f>O148&gt;___Summary!#REF!</f>
        <v>#REF!</v>
      </c>
      <c r="XEU148" s="189"/>
      <c r="XEV148" s="189"/>
      <c r="XEW148" s="189"/>
      <c r="XEX148" s="189"/>
      <c r="XEY148" s="189"/>
      <c r="XEZ148" s="189"/>
      <c r="XFA148" s="189"/>
      <c r="XFB148" s="189"/>
      <c r="XFC148" s="189"/>
      <c r="XFD148" s="189"/>
    </row>
    <row r="149" spans="1:25 16375:16384" s="54" customFormat="1" ht="42" customHeight="1" x14ac:dyDescent="0.2">
      <c r="A149" s="60"/>
      <c r="B149" s="60"/>
      <c r="C149" s="60"/>
      <c r="D149" s="60"/>
      <c r="E149" s="60"/>
      <c r="F149" s="60"/>
      <c r="G149" s="61"/>
      <c r="H149" s="61"/>
      <c r="I149" s="60"/>
      <c r="J149" s="60"/>
      <c r="K149" s="87"/>
      <c r="L149" s="62"/>
      <c r="M149" s="63"/>
      <c r="N149" s="64"/>
      <c r="O149" s="58"/>
      <c r="P149" s="64"/>
      <c r="Q149" s="58"/>
      <c r="R149" s="52"/>
      <c r="S149" s="60"/>
      <c r="T149" s="60"/>
      <c r="U149" s="60"/>
      <c r="V149" s="60"/>
      <c r="W149" s="20" t="b">
        <f t="shared" si="4"/>
        <v>1</v>
      </c>
      <c r="X149" s="19" t="b">
        <f t="shared" si="5"/>
        <v>1</v>
      </c>
      <c r="Y149" s="19" t="e">
        <f>O149&gt;___Summary!#REF!</f>
        <v>#REF!</v>
      </c>
      <c r="XEU149" s="189"/>
      <c r="XEV149" s="189"/>
      <c r="XEW149" s="189"/>
      <c r="XEX149" s="189"/>
      <c r="XEY149" s="189"/>
      <c r="XEZ149" s="189"/>
      <c r="XFA149" s="189"/>
      <c r="XFB149" s="189"/>
      <c r="XFC149" s="189"/>
      <c r="XFD149" s="189"/>
    </row>
    <row r="150" spans="1:25 16375:16384" s="54" customFormat="1" ht="42" customHeight="1" x14ac:dyDescent="0.2">
      <c r="A150" s="60"/>
      <c r="B150" s="60"/>
      <c r="C150" s="60"/>
      <c r="D150" s="60"/>
      <c r="E150" s="60"/>
      <c r="F150" s="60"/>
      <c r="G150" s="61"/>
      <c r="H150" s="61"/>
      <c r="I150" s="60"/>
      <c r="J150" s="60"/>
      <c r="K150" s="87"/>
      <c r="L150" s="62"/>
      <c r="M150" s="63"/>
      <c r="N150" s="64"/>
      <c r="O150" s="58"/>
      <c r="P150" s="64"/>
      <c r="Q150" s="58"/>
      <c r="R150" s="52"/>
      <c r="S150" s="60"/>
      <c r="T150" s="60"/>
      <c r="U150" s="60"/>
      <c r="V150" s="60"/>
      <c r="W150" s="20" t="b">
        <f t="shared" si="4"/>
        <v>1</v>
      </c>
      <c r="X150" s="19" t="b">
        <f t="shared" si="5"/>
        <v>1</v>
      </c>
      <c r="Y150" s="19" t="e">
        <f>O150&gt;___Summary!#REF!</f>
        <v>#REF!</v>
      </c>
      <c r="XEU150" s="189"/>
      <c r="XEV150" s="189"/>
      <c r="XEW150" s="189"/>
      <c r="XEX150" s="189"/>
      <c r="XEY150" s="189"/>
      <c r="XEZ150" s="189"/>
      <c r="XFA150" s="189"/>
      <c r="XFB150" s="189"/>
      <c r="XFC150" s="189"/>
      <c r="XFD150" s="189"/>
    </row>
    <row r="151" spans="1:25 16375:16384" s="54" customFormat="1" ht="42" customHeight="1" x14ac:dyDescent="0.2">
      <c r="A151" s="60"/>
      <c r="B151" s="60"/>
      <c r="C151" s="60"/>
      <c r="D151" s="60"/>
      <c r="E151" s="60"/>
      <c r="F151" s="60"/>
      <c r="G151" s="61"/>
      <c r="H151" s="61"/>
      <c r="I151" s="60"/>
      <c r="J151" s="60"/>
      <c r="K151" s="87"/>
      <c r="L151" s="62"/>
      <c r="M151" s="63"/>
      <c r="N151" s="64"/>
      <c r="O151" s="58"/>
      <c r="P151" s="64"/>
      <c r="Q151" s="58"/>
      <c r="R151" s="52"/>
      <c r="S151" s="60"/>
      <c r="T151" s="60"/>
      <c r="U151" s="60"/>
      <c r="V151" s="60"/>
      <c r="W151" s="20" t="b">
        <f t="shared" si="4"/>
        <v>1</v>
      </c>
      <c r="X151" s="19" t="b">
        <f t="shared" si="5"/>
        <v>1</v>
      </c>
      <c r="Y151" s="19" t="e">
        <f>O151&gt;___Summary!#REF!</f>
        <v>#REF!</v>
      </c>
      <c r="XEU151" s="189"/>
      <c r="XEV151" s="189"/>
      <c r="XEW151" s="189"/>
      <c r="XEX151" s="189"/>
      <c r="XEY151" s="189"/>
      <c r="XEZ151" s="189"/>
      <c r="XFA151" s="189"/>
      <c r="XFB151" s="189"/>
      <c r="XFC151" s="189"/>
      <c r="XFD151" s="189"/>
    </row>
    <row r="152" spans="1:25 16375:16384" s="54" customFormat="1" ht="42" customHeight="1" x14ac:dyDescent="0.2">
      <c r="A152" s="60"/>
      <c r="B152" s="60"/>
      <c r="C152" s="60"/>
      <c r="D152" s="60"/>
      <c r="E152" s="60"/>
      <c r="F152" s="60"/>
      <c r="G152" s="61"/>
      <c r="H152" s="61"/>
      <c r="I152" s="60"/>
      <c r="J152" s="60"/>
      <c r="K152" s="87"/>
      <c r="L152" s="62"/>
      <c r="M152" s="63"/>
      <c r="N152" s="64"/>
      <c r="O152" s="58"/>
      <c r="P152" s="64"/>
      <c r="Q152" s="58"/>
      <c r="R152" s="52"/>
      <c r="S152" s="60"/>
      <c r="T152" s="60"/>
      <c r="U152" s="60"/>
      <c r="V152" s="60"/>
      <c r="W152" s="20" t="b">
        <f t="shared" si="4"/>
        <v>1</v>
      </c>
      <c r="X152" s="19" t="b">
        <f t="shared" si="5"/>
        <v>1</v>
      </c>
      <c r="Y152" s="19" t="e">
        <f>O152&gt;___Summary!#REF!</f>
        <v>#REF!</v>
      </c>
      <c r="XEU152" s="189"/>
      <c r="XEV152" s="189"/>
      <c r="XEW152" s="189"/>
      <c r="XEX152" s="189"/>
      <c r="XEY152" s="189"/>
      <c r="XEZ152" s="189"/>
      <c r="XFA152" s="189"/>
      <c r="XFB152" s="189"/>
      <c r="XFC152" s="189"/>
      <c r="XFD152" s="189"/>
    </row>
    <row r="153" spans="1:25 16375:16384" s="54" customFormat="1" ht="42" customHeight="1" x14ac:dyDescent="0.2">
      <c r="A153" s="60"/>
      <c r="B153" s="60"/>
      <c r="C153" s="60"/>
      <c r="D153" s="60"/>
      <c r="E153" s="60"/>
      <c r="F153" s="60"/>
      <c r="G153" s="61"/>
      <c r="H153" s="61"/>
      <c r="I153" s="60"/>
      <c r="J153" s="60"/>
      <c r="K153" s="87"/>
      <c r="L153" s="62"/>
      <c r="M153" s="63"/>
      <c r="N153" s="64"/>
      <c r="O153" s="58"/>
      <c r="P153" s="64"/>
      <c r="Q153" s="58"/>
      <c r="R153" s="52"/>
      <c r="S153" s="60"/>
      <c r="T153" s="60"/>
      <c r="U153" s="60"/>
      <c r="V153" s="60"/>
      <c r="W153" s="20" t="b">
        <f t="shared" si="4"/>
        <v>1</v>
      </c>
      <c r="X153" s="19" t="b">
        <f t="shared" si="5"/>
        <v>1</v>
      </c>
      <c r="Y153" s="19" t="e">
        <f>O153&gt;___Summary!#REF!</f>
        <v>#REF!</v>
      </c>
      <c r="XEU153" s="189"/>
      <c r="XEV153" s="189"/>
      <c r="XEW153" s="189"/>
      <c r="XEX153" s="189"/>
      <c r="XEY153" s="189"/>
      <c r="XEZ153" s="189"/>
      <c r="XFA153" s="189"/>
      <c r="XFB153" s="189"/>
      <c r="XFC153" s="189"/>
      <c r="XFD153" s="189"/>
    </row>
    <row r="154" spans="1:25 16375:16384" s="54" customFormat="1" ht="42" customHeight="1" x14ac:dyDescent="0.2">
      <c r="A154" s="60"/>
      <c r="B154" s="60"/>
      <c r="C154" s="60"/>
      <c r="D154" s="60"/>
      <c r="E154" s="60"/>
      <c r="F154" s="60"/>
      <c r="G154" s="61"/>
      <c r="H154" s="61"/>
      <c r="I154" s="60"/>
      <c r="J154" s="60"/>
      <c r="K154" s="87"/>
      <c r="L154" s="62"/>
      <c r="M154" s="63"/>
      <c r="N154" s="64"/>
      <c r="O154" s="58"/>
      <c r="P154" s="64"/>
      <c r="Q154" s="58"/>
      <c r="R154" s="52"/>
      <c r="S154" s="60"/>
      <c r="T154" s="60"/>
      <c r="U154" s="60"/>
      <c r="V154" s="60"/>
      <c r="W154" s="20" t="b">
        <f t="shared" si="4"/>
        <v>1</v>
      </c>
      <c r="X154" s="19" t="b">
        <f t="shared" si="5"/>
        <v>1</v>
      </c>
      <c r="Y154" s="19" t="e">
        <f>O154&gt;___Summary!#REF!</f>
        <v>#REF!</v>
      </c>
      <c r="XEU154" s="189"/>
      <c r="XEV154" s="189"/>
      <c r="XEW154" s="189"/>
      <c r="XEX154" s="189"/>
      <c r="XEY154" s="189"/>
      <c r="XEZ154" s="189"/>
      <c r="XFA154" s="189"/>
      <c r="XFB154" s="189"/>
      <c r="XFC154" s="189"/>
      <c r="XFD154" s="189"/>
    </row>
    <row r="155" spans="1:25 16375:16384" s="54" customFormat="1" ht="42" customHeight="1" x14ac:dyDescent="0.2">
      <c r="A155" s="60"/>
      <c r="B155" s="60"/>
      <c r="C155" s="60"/>
      <c r="D155" s="60"/>
      <c r="E155" s="60"/>
      <c r="F155" s="60"/>
      <c r="G155" s="61"/>
      <c r="H155" s="61"/>
      <c r="I155" s="60"/>
      <c r="J155" s="60"/>
      <c r="K155" s="87"/>
      <c r="L155" s="62"/>
      <c r="M155" s="63"/>
      <c r="N155" s="64"/>
      <c r="O155" s="58"/>
      <c r="P155" s="64"/>
      <c r="Q155" s="58"/>
      <c r="R155" s="52"/>
      <c r="S155" s="60"/>
      <c r="T155" s="60"/>
      <c r="U155" s="60"/>
      <c r="V155" s="60"/>
      <c r="W155" s="20" t="b">
        <f t="shared" si="4"/>
        <v>1</v>
      </c>
      <c r="X155" s="19" t="b">
        <f t="shared" si="5"/>
        <v>1</v>
      </c>
      <c r="Y155" s="19" t="e">
        <f>O155&gt;___Summary!#REF!</f>
        <v>#REF!</v>
      </c>
      <c r="XEU155" s="189"/>
      <c r="XEV155" s="189"/>
      <c r="XEW155" s="189"/>
      <c r="XEX155" s="189"/>
      <c r="XEY155" s="189"/>
      <c r="XEZ155" s="189"/>
      <c r="XFA155" s="189"/>
      <c r="XFB155" s="189"/>
      <c r="XFC155" s="189"/>
      <c r="XFD155" s="189"/>
    </row>
    <row r="156" spans="1:25 16375:16384" s="54" customFormat="1" ht="42" customHeight="1" x14ac:dyDescent="0.2">
      <c r="A156" s="60"/>
      <c r="B156" s="60"/>
      <c r="C156" s="60"/>
      <c r="D156" s="60"/>
      <c r="E156" s="60"/>
      <c r="F156" s="60"/>
      <c r="G156" s="61"/>
      <c r="H156" s="61"/>
      <c r="I156" s="60"/>
      <c r="J156" s="60"/>
      <c r="K156" s="87"/>
      <c r="L156" s="62"/>
      <c r="M156" s="63"/>
      <c r="N156" s="64"/>
      <c r="O156" s="58"/>
      <c r="P156" s="64"/>
      <c r="Q156" s="58"/>
      <c r="R156" s="52"/>
      <c r="S156" s="60"/>
      <c r="T156" s="60"/>
      <c r="U156" s="60"/>
      <c r="V156" s="60"/>
      <c r="W156" s="20" t="b">
        <f t="shared" si="4"/>
        <v>1</v>
      </c>
      <c r="X156" s="19" t="b">
        <f t="shared" si="5"/>
        <v>1</v>
      </c>
      <c r="Y156" s="19" t="e">
        <f>O156&gt;___Summary!#REF!</f>
        <v>#REF!</v>
      </c>
      <c r="XEU156" s="189"/>
      <c r="XEV156" s="189"/>
      <c r="XEW156" s="189"/>
      <c r="XEX156" s="189"/>
      <c r="XEY156" s="189"/>
      <c r="XEZ156" s="189"/>
      <c r="XFA156" s="189"/>
      <c r="XFB156" s="189"/>
      <c r="XFC156" s="189"/>
      <c r="XFD156" s="189"/>
    </row>
    <row r="157" spans="1:25 16375:16384" s="54" customFormat="1" ht="42" customHeight="1" x14ac:dyDescent="0.2">
      <c r="A157" s="60"/>
      <c r="B157" s="60"/>
      <c r="C157" s="60"/>
      <c r="D157" s="60"/>
      <c r="E157" s="60"/>
      <c r="F157" s="60"/>
      <c r="G157" s="61"/>
      <c r="H157" s="61"/>
      <c r="I157" s="60"/>
      <c r="J157" s="60"/>
      <c r="K157" s="87"/>
      <c r="L157" s="62"/>
      <c r="M157" s="63"/>
      <c r="N157" s="64"/>
      <c r="O157" s="58"/>
      <c r="P157" s="64"/>
      <c r="Q157" s="58"/>
      <c r="R157" s="52"/>
      <c r="S157" s="60"/>
      <c r="T157" s="60"/>
      <c r="U157" s="60"/>
      <c r="V157" s="60"/>
      <c r="W157" s="20" t="b">
        <f t="shared" si="4"/>
        <v>1</v>
      </c>
      <c r="X157" s="19" t="b">
        <f t="shared" si="5"/>
        <v>1</v>
      </c>
      <c r="Y157" s="19" t="e">
        <f>O157&gt;___Summary!#REF!</f>
        <v>#REF!</v>
      </c>
      <c r="XEU157" s="189"/>
      <c r="XEV157" s="189"/>
      <c r="XEW157" s="189"/>
      <c r="XEX157" s="189"/>
      <c r="XEY157" s="189"/>
      <c r="XEZ157" s="189"/>
      <c r="XFA157" s="189"/>
      <c r="XFB157" s="189"/>
      <c r="XFC157" s="189"/>
      <c r="XFD157" s="189"/>
    </row>
    <row r="158" spans="1:25 16375:16384" s="54" customFormat="1" ht="42" customHeight="1" x14ac:dyDescent="0.2">
      <c r="A158" s="60"/>
      <c r="B158" s="60"/>
      <c r="C158" s="60"/>
      <c r="D158" s="60"/>
      <c r="E158" s="60"/>
      <c r="F158" s="60"/>
      <c r="G158" s="61"/>
      <c r="H158" s="61"/>
      <c r="I158" s="60"/>
      <c r="J158" s="60"/>
      <c r="K158" s="87"/>
      <c r="L158" s="62"/>
      <c r="M158" s="63"/>
      <c r="N158" s="64"/>
      <c r="O158" s="58"/>
      <c r="P158" s="64"/>
      <c r="Q158" s="58"/>
      <c r="R158" s="52"/>
      <c r="S158" s="60"/>
      <c r="T158" s="60"/>
      <c r="U158" s="60"/>
      <c r="V158" s="60"/>
      <c r="W158" s="20" t="b">
        <f t="shared" si="4"/>
        <v>1</v>
      </c>
      <c r="X158" s="19" t="b">
        <f t="shared" si="5"/>
        <v>1</v>
      </c>
      <c r="Y158" s="19" t="e">
        <f>O158&gt;___Summary!#REF!</f>
        <v>#REF!</v>
      </c>
      <c r="XEU158" s="189"/>
      <c r="XEV158" s="189"/>
      <c r="XEW158" s="189"/>
      <c r="XEX158" s="189"/>
      <c r="XEY158" s="189"/>
      <c r="XEZ158" s="189"/>
      <c r="XFA158" s="189"/>
      <c r="XFB158" s="189"/>
      <c r="XFC158" s="189"/>
      <c r="XFD158" s="189"/>
    </row>
    <row r="159" spans="1:25 16375:16384" s="54" customFormat="1" ht="42" customHeight="1" x14ac:dyDescent="0.2">
      <c r="A159" s="60"/>
      <c r="B159" s="60"/>
      <c r="C159" s="60"/>
      <c r="D159" s="60"/>
      <c r="E159" s="60"/>
      <c r="F159" s="60"/>
      <c r="G159" s="61"/>
      <c r="H159" s="61"/>
      <c r="I159" s="60"/>
      <c r="J159" s="60"/>
      <c r="K159" s="87"/>
      <c r="L159" s="62"/>
      <c r="M159" s="63"/>
      <c r="N159" s="64"/>
      <c r="O159" s="58"/>
      <c r="P159" s="64"/>
      <c r="Q159" s="58"/>
      <c r="R159" s="52"/>
      <c r="S159" s="60"/>
      <c r="T159" s="60"/>
      <c r="U159" s="60"/>
      <c r="V159" s="60"/>
      <c r="W159" s="20" t="b">
        <f t="shared" si="4"/>
        <v>1</v>
      </c>
      <c r="X159" s="19" t="b">
        <f t="shared" si="5"/>
        <v>1</v>
      </c>
      <c r="Y159" s="19" t="e">
        <f>O159&gt;___Summary!#REF!</f>
        <v>#REF!</v>
      </c>
      <c r="XEU159" s="189"/>
      <c r="XEV159" s="189"/>
      <c r="XEW159" s="189"/>
      <c r="XEX159" s="189"/>
      <c r="XEY159" s="189"/>
      <c r="XEZ159" s="189"/>
      <c r="XFA159" s="189"/>
      <c r="XFB159" s="189"/>
      <c r="XFC159" s="189"/>
      <c r="XFD159" s="189"/>
    </row>
    <row r="160" spans="1:25 16375:16384" s="54" customFormat="1" ht="42" customHeight="1" x14ac:dyDescent="0.2">
      <c r="A160" s="60"/>
      <c r="B160" s="60"/>
      <c r="C160" s="60"/>
      <c r="D160" s="60"/>
      <c r="E160" s="60"/>
      <c r="F160" s="60"/>
      <c r="G160" s="61"/>
      <c r="H160" s="61"/>
      <c r="I160" s="60"/>
      <c r="J160" s="60"/>
      <c r="K160" s="87"/>
      <c r="L160" s="62"/>
      <c r="M160" s="63"/>
      <c r="N160" s="64"/>
      <c r="O160" s="58"/>
      <c r="P160" s="64"/>
      <c r="Q160" s="58"/>
      <c r="R160" s="52"/>
      <c r="S160" s="60"/>
      <c r="T160" s="60"/>
      <c r="U160" s="60"/>
      <c r="V160" s="60"/>
      <c r="W160" s="20" t="b">
        <f t="shared" si="4"/>
        <v>1</v>
      </c>
      <c r="X160" s="19" t="b">
        <f t="shared" si="5"/>
        <v>1</v>
      </c>
      <c r="Y160" s="19" t="e">
        <f>O160&gt;___Summary!#REF!</f>
        <v>#REF!</v>
      </c>
      <c r="XEU160" s="189"/>
      <c r="XEV160" s="189"/>
      <c r="XEW160" s="189"/>
      <c r="XEX160" s="189"/>
      <c r="XEY160" s="189"/>
      <c r="XEZ160" s="189"/>
      <c r="XFA160" s="189"/>
      <c r="XFB160" s="189"/>
      <c r="XFC160" s="189"/>
      <c r="XFD160" s="189"/>
    </row>
    <row r="161" spans="1:25 16375:16384" s="54" customFormat="1" ht="42" customHeight="1" x14ac:dyDescent="0.2">
      <c r="A161" s="60"/>
      <c r="B161" s="60"/>
      <c r="C161" s="60"/>
      <c r="D161" s="60"/>
      <c r="E161" s="60"/>
      <c r="F161" s="60"/>
      <c r="G161" s="61"/>
      <c r="H161" s="61"/>
      <c r="I161" s="60"/>
      <c r="J161" s="60"/>
      <c r="K161" s="87"/>
      <c r="L161" s="62"/>
      <c r="M161" s="63"/>
      <c r="N161" s="64"/>
      <c r="O161" s="58"/>
      <c r="P161" s="64"/>
      <c r="Q161" s="58"/>
      <c r="R161" s="52"/>
      <c r="S161" s="60"/>
      <c r="T161" s="60"/>
      <c r="U161" s="60"/>
      <c r="V161" s="60"/>
      <c r="W161" s="20" t="b">
        <f t="shared" si="4"/>
        <v>1</v>
      </c>
      <c r="X161" s="19" t="b">
        <f t="shared" si="5"/>
        <v>1</v>
      </c>
      <c r="Y161" s="19" t="e">
        <f>O161&gt;___Summary!#REF!</f>
        <v>#REF!</v>
      </c>
      <c r="XEU161" s="189"/>
      <c r="XEV161" s="189"/>
      <c r="XEW161" s="189"/>
      <c r="XEX161" s="189"/>
      <c r="XEY161" s="189"/>
      <c r="XEZ161" s="189"/>
      <c r="XFA161" s="189"/>
      <c r="XFB161" s="189"/>
      <c r="XFC161" s="189"/>
      <c r="XFD161" s="189"/>
    </row>
    <row r="162" spans="1:25 16375:16384" s="54" customFormat="1" ht="42" customHeight="1" x14ac:dyDescent="0.2">
      <c r="A162" s="60"/>
      <c r="B162" s="60"/>
      <c r="C162" s="60"/>
      <c r="D162" s="60"/>
      <c r="E162" s="60"/>
      <c r="F162" s="60"/>
      <c r="G162" s="61"/>
      <c r="H162" s="61"/>
      <c r="I162" s="60"/>
      <c r="J162" s="60"/>
      <c r="K162" s="87"/>
      <c r="L162" s="62"/>
      <c r="M162" s="63"/>
      <c r="N162" s="64"/>
      <c r="O162" s="58"/>
      <c r="P162" s="64"/>
      <c r="Q162" s="58"/>
      <c r="R162" s="52"/>
      <c r="S162" s="60"/>
      <c r="T162" s="60"/>
      <c r="U162" s="60"/>
      <c r="V162" s="60"/>
      <c r="W162" s="20" t="b">
        <f t="shared" si="4"/>
        <v>1</v>
      </c>
      <c r="X162" s="19" t="b">
        <f t="shared" si="5"/>
        <v>1</v>
      </c>
      <c r="Y162" s="19" t="e">
        <f>O162&gt;___Summary!#REF!</f>
        <v>#REF!</v>
      </c>
      <c r="XEU162" s="189"/>
      <c r="XEV162" s="189"/>
      <c r="XEW162" s="189"/>
      <c r="XEX162" s="189"/>
      <c r="XEY162" s="189"/>
      <c r="XEZ162" s="189"/>
      <c r="XFA162" s="189"/>
      <c r="XFB162" s="189"/>
      <c r="XFC162" s="189"/>
      <c r="XFD162" s="189"/>
    </row>
    <row r="163" spans="1:25 16375:16384" s="54" customFormat="1" ht="42" customHeight="1" x14ac:dyDescent="0.2">
      <c r="A163" s="60"/>
      <c r="B163" s="60"/>
      <c r="C163" s="60"/>
      <c r="D163" s="60"/>
      <c r="E163" s="60"/>
      <c r="F163" s="60"/>
      <c r="G163" s="61"/>
      <c r="H163" s="61"/>
      <c r="I163" s="60"/>
      <c r="J163" s="60"/>
      <c r="K163" s="87"/>
      <c r="L163" s="62"/>
      <c r="M163" s="63"/>
      <c r="N163" s="64"/>
      <c r="O163" s="58"/>
      <c r="P163" s="64"/>
      <c r="Q163" s="58"/>
      <c r="R163" s="52"/>
      <c r="S163" s="60"/>
      <c r="T163" s="60"/>
      <c r="U163" s="60"/>
      <c r="V163" s="60"/>
      <c r="W163" s="20" t="b">
        <f t="shared" si="4"/>
        <v>1</v>
      </c>
      <c r="X163" s="19" t="b">
        <f t="shared" si="5"/>
        <v>1</v>
      </c>
      <c r="Y163" s="19" t="e">
        <f>O163&gt;___Summary!#REF!</f>
        <v>#REF!</v>
      </c>
      <c r="XEU163" s="189"/>
      <c r="XEV163" s="189"/>
      <c r="XEW163" s="189"/>
      <c r="XEX163" s="189"/>
      <c r="XEY163" s="189"/>
      <c r="XEZ163" s="189"/>
      <c r="XFA163" s="189"/>
      <c r="XFB163" s="189"/>
      <c r="XFC163" s="189"/>
      <c r="XFD163" s="189"/>
    </row>
    <row r="164" spans="1:25 16375:16384" s="54" customFormat="1" ht="42" customHeight="1" x14ac:dyDescent="0.2">
      <c r="A164" s="60"/>
      <c r="B164" s="60"/>
      <c r="C164" s="60"/>
      <c r="D164" s="60"/>
      <c r="E164" s="60"/>
      <c r="F164" s="60"/>
      <c r="G164" s="61"/>
      <c r="H164" s="61"/>
      <c r="I164" s="60"/>
      <c r="J164" s="60"/>
      <c r="K164" s="87"/>
      <c r="L164" s="62"/>
      <c r="M164" s="63"/>
      <c r="N164" s="64"/>
      <c r="O164" s="58"/>
      <c r="P164" s="64"/>
      <c r="Q164" s="58"/>
      <c r="R164" s="52"/>
      <c r="S164" s="60"/>
      <c r="T164" s="60"/>
      <c r="U164" s="60"/>
      <c r="V164" s="60"/>
      <c r="W164" s="20" t="b">
        <f t="shared" si="4"/>
        <v>1</v>
      </c>
      <c r="X164" s="19" t="b">
        <f t="shared" si="5"/>
        <v>1</v>
      </c>
      <c r="Y164" s="19" t="e">
        <f>O164&gt;___Summary!#REF!</f>
        <v>#REF!</v>
      </c>
      <c r="XEU164" s="189"/>
      <c r="XEV164" s="189"/>
      <c r="XEW164" s="189"/>
      <c r="XEX164" s="189"/>
      <c r="XEY164" s="189"/>
      <c r="XEZ164" s="189"/>
      <c r="XFA164" s="189"/>
      <c r="XFB164" s="189"/>
      <c r="XFC164" s="189"/>
      <c r="XFD164" s="189"/>
    </row>
    <row r="165" spans="1:25 16375:16384" s="54" customFormat="1" ht="42" customHeight="1" x14ac:dyDescent="0.2">
      <c r="A165" s="60"/>
      <c r="B165" s="60"/>
      <c r="C165" s="60"/>
      <c r="D165" s="60"/>
      <c r="E165" s="60"/>
      <c r="F165" s="60"/>
      <c r="G165" s="61"/>
      <c r="H165" s="61"/>
      <c r="I165" s="60"/>
      <c r="J165" s="60"/>
      <c r="K165" s="87"/>
      <c r="L165" s="62"/>
      <c r="M165" s="63"/>
      <c r="N165" s="64"/>
      <c r="O165" s="58"/>
      <c r="P165" s="64"/>
      <c r="Q165" s="58"/>
      <c r="R165" s="52"/>
      <c r="S165" s="60"/>
      <c r="T165" s="60"/>
      <c r="U165" s="60"/>
      <c r="V165" s="60"/>
      <c r="W165" s="20" t="b">
        <f t="shared" si="4"/>
        <v>1</v>
      </c>
      <c r="X165" s="19" t="b">
        <f t="shared" si="5"/>
        <v>1</v>
      </c>
      <c r="Y165" s="19" t="e">
        <f>O165&gt;___Summary!#REF!</f>
        <v>#REF!</v>
      </c>
      <c r="XEU165" s="189"/>
      <c r="XEV165" s="189"/>
      <c r="XEW165" s="189"/>
      <c r="XEX165" s="189"/>
      <c r="XEY165" s="189"/>
      <c r="XEZ165" s="189"/>
      <c r="XFA165" s="189"/>
      <c r="XFB165" s="189"/>
      <c r="XFC165" s="189"/>
      <c r="XFD165" s="189"/>
    </row>
    <row r="166" spans="1:25 16375:16384" s="54" customFormat="1" ht="42" customHeight="1" x14ac:dyDescent="0.2">
      <c r="A166" s="60"/>
      <c r="B166" s="60"/>
      <c r="C166" s="60"/>
      <c r="D166" s="60"/>
      <c r="E166" s="60"/>
      <c r="F166" s="60"/>
      <c r="G166" s="61"/>
      <c r="H166" s="61"/>
      <c r="I166" s="60"/>
      <c r="J166" s="60"/>
      <c r="K166" s="87"/>
      <c r="L166" s="62"/>
      <c r="M166" s="63"/>
      <c r="N166" s="64"/>
      <c r="O166" s="58"/>
      <c r="P166" s="64"/>
      <c r="Q166" s="58"/>
      <c r="R166" s="52"/>
      <c r="S166" s="60"/>
      <c r="T166" s="60"/>
      <c r="U166" s="60"/>
      <c r="V166" s="60"/>
      <c r="W166" s="20" t="b">
        <f t="shared" si="4"/>
        <v>1</v>
      </c>
      <c r="X166" s="19" t="b">
        <f t="shared" si="5"/>
        <v>1</v>
      </c>
      <c r="Y166" s="19" t="e">
        <f>O166&gt;___Summary!#REF!</f>
        <v>#REF!</v>
      </c>
      <c r="XEU166" s="189"/>
      <c r="XEV166" s="189"/>
      <c r="XEW166" s="189"/>
      <c r="XEX166" s="189"/>
      <c r="XEY166" s="189"/>
      <c r="XEZ166" s="189"/>
      <c r="XFA166" s="189"/>
      <c r="XFB166" s="189"/>
      <c r="XFC166" s="189"/>
      <c r="XFD166" s="189"/>
    </row>
    <row r="167" spans="1:25 16375:16384" s="54" customFormat="1" ht="42" customHeight="1" x14ac:dyDescent="0.2">
      <c r="A167" s="60"/>
      <c r="B167" s="60"/>
      <c r="C167" s="60"/>
      <c r="D167" s="60"/>
      <c r="E167" s="60"/>
      <c r="F167" s="60"/>
      <c r="G167" s="61"/>
      <c r="H167" s="61"/>
      <c r="I167" s="60"/>
      <c r="J167" s="60"/>
      <c r="K167" s="87"/>
      <c r="L167" s="62"/>
      <c r="M167" s="63"/>
      <c r="N167" s="64"/>
      <c r="O167" s="58"/>
      <c r="P167" s="64"/>
      <c r="Q167" s="58"/>
      <c r="R167" s="52"/>
      <c r="S167" s="60"/>
      <c r="T167" s="60"/>
      <c r="U167" s="60"/>
      <c r="V167" s="60"/>
      <c r="W167" s="20" t="b">
        <f t="shared" si="4"/>
        <v>1</v>
      </c>
      <c r="X167" s="19" t="b">
        <f t="shared" si="5"/>
        <v>1</v>
      </c>
      <c r="Y167" s="19" t="e">
        <f>O167&gt;___Summary!#REF!</f>
        <v>#REF!</v>
      </c>
      <c r="XEU167" s="189"/>
      <c r="XEV167" s="189"/>
      <c r="XEW167" s="189"/>
      <c r="XEX167" s="189"/>
      <c r="XEY167" s="189"/>
      <c r="XEZ167" s="189"/>
      <c r="XFA167" s="189"/>
      <c r="XFB167" s="189"/>
      <c r="XFC167" s="189"/>
      <c r="XFD167" s="189"/>
    </row>
    <row r="168" spans="1:25 16375:16384" s="54" customFormat="1" ht="42" customHeight="1" x14ac:dyDescent="0.2">
      <c r="A168" s="60"/>
      <c r="B168" s="60"/>
      <c r="C168" s="60"/>
      <c r="D168" s="60"/>
      <c r="E168" s="60"/>
      <c r="F168" s="60"/>
      <c r="G168" s="61"/>
      <c r="H168" s="61"/>
      <c r="I168" s="60"/>
      <c r="J168" s="60"/>
      <c r="K168" s="87"/>
      <c r="L168" s="62"/>
      <c r="M168" s="63"/>
      <c r="N168" s="64"/>
      <c r="O168" s="58"/>
      <c r="P168" s="64"/>
      <c r="Q168" s="58"/>
      <c r="R168" s="52"/>
      <c r="S168" s="60"/>
      <c r="T168" s="60"/>
      <c r="U168" s="60"/>
      <c r="V168" s="60"/>
      <c r="W168" s="20" t="b">
        <f t="shared" si="4"/>
        <v>1</v>
      </c>
      <c r="X168" s="19" t="b">
        <f t="shared" si="5"/>
        <v>1</v>
      </c>
      <c r="Y168" s="19" t="e">
        <f>O168&gt;___Summary!#REF!</f>
        <v>#REF!</v>
      </c>
      <c r="XEU168" s="189"/>
      <c r="XEV168" s="189"/>
      <c r="XEW168" s="189"/>
      <c r="XEX168" s="189"/>
      <c r="XEY168" s="189"/>
      <c r="XEZ168" s="189"/>
      <c r="XFA168" s="189"/>
      <c r="XFB168" s="189"/>
      <c r="XFC168" s="189"/>
      <c r="XFD168" s="189"/>
    </row>
    <row r="169" spans="1:25 16375:16384" s="54" customFormat="1" ht="42" customHeight="1" x14ac:dyDescent="0.2">
      <c r="A169" s="60"/>
      <c r="B169" s="60"/>
      <c r="C169" s="60"/>
      <c r="D169" s="60"/>
      <c r="E169" s="60"/>
      <c r="F169" s="60"/>
      <c r="G169" s="61"/>
      <c r="H169" s="61"/>
      <c r="I169" s="60"/>
      <c r="J169" s="60"/>
      <c r="K169" s="87"/>
      <c r="L169" s="62"/>
      <c r="M169" s="63"/>
      <c r="N169" s="64"/>
      <c r="O169" s="58"/>
      <c r="P169" s="64"/>
      <c r="Q169" s="58"/>
      <c r="R169" s="52"/>
      <c r="S169" s="60"/>
      <c r="T169" s="60"/>
      <c r="U169" s="60"/>
      <c r="V169" s="60"/>
      <c r="W169" s="20" t="b">
        <f t="shared" si="4"/>
        <v>1</v>
      </c>
      <c r="X169" s="19" t="b">
        <f t="shared" si="5"/>
        <v>1</v>
      </c>
      <c r="Y169" s="19" t="e">
        <f>O169&gt;___Summary!#REF!</f>
        <v>#REF!</v>
      </c>
      <c r="XEU169" s="189"/>
      <c r="XEV169" s="189"/>
      <c r="XEW169" s="189"/>
      <c r="XEX169" s="189"/>
      <c r="XEY169" s="189"/>
      <c r="XEZ169" s="189"/>
      <c r="XFA169" s="189"/>
      <c r="XFB169" s="189"/>
      <c r="XFC169" s="189"/>
      <c r="XFD169" s="189"/>
    </row>
    <row r="170" spans="1:25 16375:16384" s="54" customFormat="1" ht="42" customHeight="1" x14ac:dyDescent="0.2">
      <c r="A170" s="60"/>
      <c r="B170" s="60"/>
      <c r="C170" s="60"/>
      <c r="D170" s="60"/>
      <c r="E170" s="60"/>
      <c r="F170" s="60"/>
      <c r="G170" s="61"/>
      <c r="H170" s="61"/>
      <c r="I170" s="60"/>
      <c r="J170" s="60"/>
      <c r="K170" s="87"/>
      <c r="L170" s="62"/>
      <c r="M170" s="63"/>
      <c r="N170" s="64"/>
      <c r="O170" s="58"/>
      <c r="P170" s="64"/>
      <c r="Q170" s="58"/>
      <c r="R170" s="52"/>
      <c r="S170" s="60"/>
      <c r="T170" s="60"/>
      <c r="U170" s="60"/>
      <c r="V170" s="60"/>
      <c r="W170" s="20" t="b">
        <f t="shared" si="4"/>
        <v>1</v>
      </c>
      <c r="X170" s="19" t="b">
        <f t="shared" si="5"/>
        <v>1</v>
      </c>
      <c r="Y170" s="19" t="e">
        <f>O170&gt;___Summary!#REF!</f>
        <v>#REF!</v>
      </c>
      <c r="XEU170" s="189"/>
      <c r="XEV170" s="189"/>
      <c r="XEW170" s="189"/>
      <c r="XEX170" s="189"/>
      <c r="XEY170" s="189"/>
      <c r="XEZ170" s="189"/>
      <c r="XFA170" s="189"/>
      <c r="XFB170" s="189"/>
      <c r="XFC170" s="189"/>
      <c r="XFD170" s="189"/>
    </row>
    <row r="171" spans="1:25 16375:16384" s="54" customFormat="1" ht="42" customHeight="1" x14ac:dyDescent="0.2">
      <c r="A171" s="60"/>
      <c r="B171" s="60"/>
      <c r="C171" s="60"/>
      <c r="D171" s="60"/>
      <c r="E171" s="60"/>
      <c r="F171" s="60"/>
      <c r="G171" s="61"/>
      <c r="H171" s="61"/>
      <c r="I171" s="60"/>
      <c r="J171" s="60"/>
      <c r="K171" s="87"/>
      <c r="L171" s="62"/>
      <c r="M171" s="63"/>
      <c r="N171" s="64"/>
      <c r="O171" s="58"/>
      <c r="P171" s="64"/>
      <c r="Q171" s="58"/>
      <c r="R171" s="52"/>
      <c r="S171" s="60"/>
      <c r="T171" s="60"/>
      <c r="U171" s="60"/>
      <c r="V171" s="60"/>
      <c r="W171" s="20" t="b">
        <f t="shared" si="4"/>
        <v>1</v>
      </c>
      <c r="X171" s="19" t="b">
        <f t="shared" si="5"/>
        <v>1</v>
      </c>
      <c r="Y171" s="19" t="e">
        <f>O171&gt;___Summary!#REF!</f>
        <v>#REF!</v>
      </c>
      <c r="XEU171" s="189"/>
      <c r="XEV171" s="189"/>
      <c r="XEW171" s="189"/>
      <c r="XEX171" s="189"/>
      <c r="XEY171" s="189"/>
      <c r="XEZ171" s="189"/>
      <c r="XFA171" s="189"/>
      <c r="XFB171" s="189"/>
      <c r="XFC171" s="189"/>
      <c r="XFD171" s="189"/>
    </row>
    <row r="172" spans="1:25 16375:16384" s="54" customFormat="1" ht="42" customHeight="1" x14ac:dyDescent="0.2">
      <c r="A172" s="60"/>
      <c r="B172" s="60"/>
      <c r="C172" s="60"/>
      <c r="D172" s="60"/>
      <c r="E172" s="60"/>
      <c r="F172" s="60"/>
      <c r="G172" s="61"/>
      <c r="H172" s="61"/>
      <c r="I172" s="60"/>
      <c r="J172" s="60"/>
      <c r="K172" s="87"/>
      <c r="L172" s="62"/>
      <c r="M172" s="63"/>
      <c r="N172" s="64"/>
      <c r="O172" s="58"/>
      <c r="P172" s="64"/>
      <c r="Q172" s="58"/>
      <c r="R172" s="52"/>
      <c r="S172" s="60"/>
      <c r="T172" s="60"/>
      <c r="U172" s="60"/>
      <c r="V172" s="60"/>
      <c r="W172" s="20" t="b">
        <f t="shared" si="4"/>
        <v>1</v>
      </c>
      <c r="X172" s="19" t="b">
        <f t="shared" si="5"/>
        <v>1</v>
      </c>
      <c r="Y172" s="19" t="e">
        <f>O172&gt;___Summary!#REF!</f>
        <v>#REF!</v>
      </c>
      <c r="XEU172" s="189"/>
      <c r="XEV172" s="189"/>
      <c r="XEW172" s="189"/>
      <c r="XEX172" s="189"/>
      <c r="XEY172" s="189"/>
      <c r="XEZ172" s="189"/>
      <c r="XFA172" s="189"/>
      <c r="XFB172" s="189"/>
      <c r="XFC172" s="189"/>
      <c r="XFD172" s="189"/>
    </row>
    <row r="173" spans="1:25 16375:16384" s="54" customFormat="1" ht="42" customHeight="1" x14ac:dyDescent="0.2">
      <c r="A173" s="60"/>
      <c r="B173" s="60"/>
      <c r="C173" s="60"/>
      <c r="D173" s="60"/>
      <c r="E173" s="60"/>
      <c r="F173" s="60"/>
      <c r="G173" s="61"/>
      <c r="H173" s="61"/>
      <c r="I173" s="60"/>
      <c r="J173" s="60"/>
      <c r="K173" s="87"/>
      <c r="L173" s="62"/>
      <c r="M173" s="63"/>
      <c r="N173" s="64"/>
      <c r="O173" s="58"/>
      <c r="P173" s="64"/>
      <c r="Q173" s="58"/>
      <c r="R173" s="52"/>
      <c r="S173" s="60"/>
      <c r="T173" s="60"/>
      <c r="U173" s="60"/>
      <c r="V173" s="60"/>
      <c r="W173" s="20" t="b">
        <f t="shared" si="4"/>
        <v>1</v>
      </c>
      <c r="X173" s="19" t="b">
        <f t="shared" si="5"/>
        <v>1</v>
      </c>
      <c r="Y173" s="19" t="e">
        <f>O173&gt;___Summary!#REF!</f>
        <v>#REF!</v>
      </c>
      <c r="XEU173" s="189"/>
      <c r="XEV173" s="189"/>
      <c r="XEW173" s="189"/>
      <c r="XEX173" s="189"/>
      <c r="XEY173" s="189"/>
      <c r="XEZ173" s="189"/>
      <c r="XFA173" s="189"/>
      <c r="XFB173" s="189"/>
      <c r="XFC173" s="189"/>
      <c r="XFD173" s="189"/>
    </row>
    <row r="174" spans="1:25 16375:16384" s="54" customFormat="1" ht="42" customHeight="1" x14ac:dyDescent="0.2">
      <c r="A174" s="60"/>
      <c r="B174" s="60"/>
      <c r="C174" s="60"/>
      <c r="D174" s="60"/>
      <c r="E174" s="60"/>
      <c r="F174" s="60"/>
      <c r="G174" s="61"/>
      <c r="H174" s="61"/>
      <c r="I174" s="60"/>
      <c r="J174" s="60"/>
      <c r="K174" s="87"/>
      <c r="L174" s="62"/>
      <c r="M174" s="63"/>
      <c r="N174" s="64"/>
      <c r="O174" s="58"/>
      <c r="P174" s="64"/>
      <c r="Q174" s="58"/>
      <c r="R174" s="52"/>
      <c r="S174" s="60"/>
      <c r="T174" s="60"/>
      <c r="U174" s="60"/>
      <c r="V174" s="60"/>
      <c r="W174" s="20" t="b">
        <f t="shared" si="4"/>
        <v>1</v>
      </c>
      <c r="X174" s="19" t="b">
        <f t="shared" si="5"/>
        <v>1</v>
      </c>
      <c r="Y174" s="19" t="e">
        <f>O174&gt;___Summary!#REF!</f>
        <v>#REF!</v>
      </c>
      <c r="XEU174" s="189"/>
      <c r="XEV174" s="189"/>
      <c r="XEW174" s="189"/>
      <c r="XEX174" s="189"/>
      <c r="XEY174" s="189"/>
      <c r="XEZ174" s="189"/>
      <c r="XFA174" s="189"/>
      <c r="XFB174" s="189"/>
      <c r="XFC174" s="189"/>
      <c r="XFD174" s="189"/>
    </row>
    <row r="175" spans="1:25 16375:16384" s="54" customFormat="1" ht="42" customHeight="1" x14ac:dyDescent="0.2">
      <c r="A175" s="60"/>
      <c r="B175" s="60"/>
      <c r="C175" s="60"/>
      <c r="D175" s="60"/>
      <c r="E175" s="60"/>
      <c r="F175" s="60"/>
      <c r="G175" s="61"/>
      <c r="H175" s="61"/>
      <c r="I175" s="60"/>
      <c r="J175" s="60"/>
      <c r="K175" s="87"/>
      <c r="L175" s="62"/>
      <c r="M175" s="63"/>
      <c r="N175" s="64"/>
      <c r="O175" s="58"/>
      <c r="P175" s="64"/>
      <c r="Q175" s="58"/>
      <c r="R175" s="52"/>
      <c r="S175" s="60"/>
      <c r="T175" s="60"/>
      <c r="U175" s="60"/>
      <c r="V175" s="60"/>
      <c r="W175" s="20" t="b">
        <f t="shared" si="4"/>
        <v>1</v>
      </c>
      <c r="X175" s="19" t="b">
        <f t="shared" si="5"/>
        <v>1</v>
      </c>
      <c r="Y175" s="19" t="e">
        <f>O175&gt;___Summary!#REF!</f>
        <v>#REF!</v>
      </c>
      <c r="XEU175" s="189"/>
      <c r="XEV175" s="189"/>
      <c r="XEW175" s="189"/>
      <c r="XEX175" s="189"/>
      <c r="XEY175" s="189"/>
      <c r="XEZ175" s="189"/>
      <c r="XFA175" s="189"/>
      <c r="XFB175" s="189"/>
      <c r="XFC175" s="189"/>
      <c r="XFD175" s="189"/>
    </row>
    <row r="176" spans="1:25 16375:16384" s="54" customFormat="1" ht="42" customHeight="1" x14ac:dyDescent="0.2">
      <c r="A176" s="60"/>
      <c r="B176" s="60"/>
      <c r="C176" s="60"/>
      <c r="D176" s="60"/>
      <c r="E176" s="60"/>
      <c r="F176" s="60"/>
      <c r="G176" s="61"/>
      <c r="H176" s="61"/>
      <c r="I176" s="60"/>
      <c r="J176" s="60"/>
      <c r="K176" s="87"/>
      <c r="L176" s="62"/>
      <c r="M176" s="63"/>
      <c r="N176" s="64"/>
      <c r="O176" s="58"/>
      <c r="P176" s="64"/>
      <c r="Q176" s="58"/>
      <c r="R176" s="52"/>
      <c r="S176" s="60"/>
      <c r="T176" s="60"/>
      <c r="U176" s="60"/>
      <c r="V176" s="60"/>
      <c r="W176" s="20" t="b">
        <f t="shared" si="4"/>
        <v>1</v>
      </c>
      <c r="X176" s="19" t="b">
        <f t="shared" si="5"/>
        <v>1</v>
      </c>
      <c r="Y176" s="19" t="e">
        <f>O176&gt;___Summary!#REF!</f>
        <v>#REF!</v>
      </c>
      <c r="XEU176" s="189"/>
      <c r="XEV176" s="189"/>
      <c r="XEW176" s="189"/>
      <c r="XEX176" s="189"/>
      <c r="XEY176" s="189"/>
      <c r="XEZ176" s="189"/>
      <c r="XFA176" s="189"/>
      <c r="XFB176" s="189"/>
      <c r="XFC176" s="189"/>
      <c r="XFD176" s="189"/>
    </row>
    <row r="177" spans="1:25 16375:16384" s="54" customFormat="1" ht="42" customHeight="1" x14ac:dyDescent="0.2">
      <c r="A177" s="60"/>
      <c r="B177" s="60"/>
      <c r="C177" s="60"/>
      <c r="D177" s="60"/>
      <c r="E177" s="60"/>
      <c r="F177" s="60"/>
      <c r="G177" s="61"/>
      <c r="H177" s="61"/>
      <c r="I177" s="60"/>
      <c r="J177" s="60"/>
      <c r="K177" s="87"/>
      <c r="L177" s="62"/>
      <c r="M177" s="63"/>
      <c r="N177" s="64"/>
      <c r="O177" s="58"/>
      <c r="P177" s="64"/>
      <c r="Q177" s="58"/>
      <c r="R177" s="52"/>
      <c r="S177" s="60"/>
      <c r="T177" s="60"/>
      <c r="U177" s="60"/>
      <c r="V177" s="60"/>
      <c r="W177" s="20" t="b">
        <f t="shared" si="4"/>
        <v>1</v>
      </c>
      <c r="X177" s="19" t="b">
        <f t="shared" si="5"/>
        <v>1</v>
      </c>
      <c r="Y177" s="19" t="e">
        <f>O177&gt;___Summary!#REF!</f>
        <v>#REF!</v>
      </c>
      <c r="XEU177" s="189"/>
      <c r="XEV177" s="189"/>
      <c r="XEW177" s="189"/>
      <c r="XEX177" s="189"/>
      <c r="XEY177" s="189"/>
      <c r="XEZ177" s="189"/>
      <c r="XFA177" s="189"/>
      <c r="XFB177" s="189"/>
      <c r="XFC177" s="189"/>
      <c r="XFD177" s="189"/>
    </row>
    <row r="178" spans="1:25 16375:16384" s="54" customFormat="1" ht="42" customHeight="1" x14ac:dyDescent="0.2">
      <c r="A178" s="60"/>
      <c r="B178" s="60"/>
      <c r="C178" s="60"/>
      <c r="D178" s="60"/>
      <c r="E178" s="60"/>
      <c r="F178" s="60"/>
      <c r="G178" s="61"/>
      <c r="H178" s="61"/>
      <c r="I178" s="60"/>
      <c r="J178" s="60"/>
      <c r="K178" s="87"/>
      <c r="L178" s="62"/>
      <c r="M178" s="63"/>
      <c r="N178" s="64"/>
      <c r="O178" s="58"/>
      <c r="P178" s="64"/>
      <c r="Q178" s="58"/>
      <c r="R178" s="52"/>
      <c r="S178" s="60"/>
      <c r="T178" s="60"/>
      <c r="U178" s="60"/>
      <c r="V178" s="60"/>
      <c r="W178" s="20" t="b">
        <f t="shared" si="4"/>
        <v>1</v>
      </c>
      <c r="X178" s="19" t="b">
        <f t="shared" si="5"/>
        <v>1</v>
      </c>
      <c r="Y178" s="19" t="e">
        <f>O178&gt;___Summary!#REF!</f>
        <v>#REF!</v>
      </c>
      <c r="XEU178" s="189"/>
      <c r="XEV178" s="189"/>
      <c r="XEW178" s="189"/>
      <c r="XEX178" s="189"/>
      <c r="XEY178" s="189"/>
      <c r="XEZ178" s="189"/>
      <c r="XFA178" s="189"/>
      <c r="XFB178" s="189"/>
      <c r="XFC178" s="189"/>
      <c r="XFD178" s="189"/>
    </row>
    <row r="179" spans="1:25 16375:16384" s="54" customFormat="1" ht="42" customHeight="1" x14ac:dyDescent="0.2">
      <c r="A179" s="60"/>
      <c r="B179" s="60"/>
      <c r="C179" s="60"/>
      <c r="D179" s="60"/>
      <c r="E179" s="60"/>
      <c r="F179" s="60"/>
      <c r="G179" s="61"/>
      <c r="H179" s="61"/>
      <c r="I179" s="60"/>
      <c r="J179" s="60"/>
      <c r="K179" s="87"/>
      <c r="L179" s="62"/>
      <c r="M179" s="63"/>
      <c r="N179" s="64"/>
      <c r="O179" s="58"/>
      <c r="P179" s="64"/>
      <c r="Q179" s="58"/>
      <c r="R179" s="52"/>
      <c r="S179" s="60"/>
      <c r="T179" s="60"/>
      <c r="U179" s="60"/>
      <c r="V179" s="60"/>
      <c r="W179" s="20" t="b">
        <f t="shared" si="4"/>
        <v>1</v>
      </c>
      <c r="X179" s="19" t="b">
        <f t="shared" si="5"/>
        <v>1</v>
      </c>
      <c r="Y179" s="19" t="e">
        <f>O179&gt;___Summary!#REF!</f>
        <v>#REF!</v>
      </c>
      <c r="XEU179" s="189"/>
      <c r="XEV179" s="189"/>
      <c r="XEW179" s="189"/>
      <c r="XEX179" s="189"/>
      <c r="XEY179" s="189"/>
      <c r="XEZ179" s="189"/>
      <c r="XFA179" s="189"/>
      <c r="XFB179" s="189"/>
      <c r="XFC179" s="189"/>
      <c r="XFD179" s="189"/>
    </row>
    <row r="180" spans="1:25 16375:16384" s="54" customFormat="1" ht="42" customHeight="1" x14ac:dyDescent="0.2">
      <c r="A180" s="60"/>
      <c r="B180" s="60"/>
      <c r="C180" s="60"/>
      <c r="D180" s="60"/>
      <c r="E180" s="60"/>
      <c r="F180" s="60"/>
      <c r="G180" s="61"/>
      <c r="H180" s="61"/>
      <c r="I180" s="60"/>
      <c r="J180" s="60"/>
      <c r="K180" s="87"/>
      <c r="L180" s="62"/>
      <c r="M180" s="63"/>
      <c r="N180" s="64"/>
      <c r="O180" s="58"/>
      <c r="P180" s="64"/>
      <c r="Q180" s="58"/>
      <c r="R180" s="52"/>
      <c r="S180" s="60"/>
      <c r="T180" s="60"/>
      <c r="U180" s="60"/>
      <c r="V180" s="60"/>
      <c r="W180" s="20" t="b">
        <f t="shared" si="4"/>
        <v>1</v>
      </c>
      <c r="X180" s="19" t="b">
        <f t="shared" si="5"/>
        <v>1</v>
      </c>
      <c r="Y180" s="19" t="e">
        <f>O180&gt;___Summary!#REF!</f>
        <v>#REF!</v>
      </c>
      <c r="XEU180" s="189"/>
      <c r="XEV180" s="189"/>
      <c r="XEW180" s="189"/>
      <c r="XEX180" s="189"/>
      <c r="XEY180" s="189"/>
      <c r="XEZ180" s="189"/>
      <c r="XFA180" s="189"/>
      <c r="XFB180" s="189"/>
      <c r="XFC180" s="189"/>
      <c r="XFD180" s="189"/>
    </row>
    <row r="181" spans="1:25 16375:16384" s="54" customFormat="1" ht="42" customHeight="1" x14ac:dyDescent="0.2">
      <c r="A181" s="60"/>
      <c r="B181" s="60"/>
      <c r="C181" s="60"/>
      <c r="D181" s="60"/>
      <c r="E181" s="60"/>
      <c r="F181" s="60"/>
      <c r="G181" s="61"/>
      <c r="H181" s="61"/>
      <c r="I181" s="60"/>
      <c r="J181" s="60"/>
      <c r="K181" s="87"/>
      <c r="L181" s="62"/>
      <c r="M181" s="63"/>
      <c r="N181" s="64"/>
      <c r="O181" s="58"/>
      <c r="P181" s="64"/>
      <c r="Q181" s="58"/>
      <c r="R181" s="52"/>
      <c r="S181" s="60"/>
      <c r="T181" s="60"/>
      <c r="U181" s="60"/>
      <c r="V181" s="60"/>
      <c r="W181" s="20" t="b">
        <f t="shared" si="4"/>
        <v>1</v>
      </c>
      <c r="X181" s="19" t="b">
        <f t="shared" si="5"/>
        <v>1</v>
      </c>
      <c r="Y181" s="19" t="e">
        <f>O181&gt;___Summary!#REF!</f>
        <v>#REF!</v>
      </c>
      <c r="XEU181" s="189"/>
      <c r="XEV181" s="189"/>
      <c r="XEW181" s="189"/>
      <c r="XEX181" s="189"/>
      <c r="XEY181" s="189"/>
      <c r="XEZ181" s="189"/>
      <c r="XFA181" s="189"/>
      <c r="XFB181" s="189"/>
      <c r="XFC181" s="189"/>
      <c r="XFD181" s="189"/>
    </row>
    <row r="182" spans="1:25 16375:16384" s="54" customFormat="1" ht="42" customHeight="1" x14ac:dyDescent="0.2">
      <c r="A182" s="60"/>
      <c r="B182" s="60"/>
      <c r="C182" s="60"/>
      <c r="D182" s="60"/>
      <c r="E182" s="60"/>
      <c r="F182" s="60"/>
      <c r="G182" s="61"/>
      <c r="H182" s="61"/>
      <c r="I182" s="60"/>
      <c r="J182" s="60"/>
      <c r="K182" s="87"/>
      <c r="L182" s="62"/>
      <c r="M182" s="63"/>
      <c r="N182" s="64"/>
      <c r="O182" s="58"/>
      <c r="P182" s="64"/>
      <c r="Q182" s="58"/>
      <c r="R182" s="52"/>
      <c r="S182" s="60"/>
      <c r="T182" s="60"/>
      <c r="U182" s="60"/>
      <c r="V182" s="60"/>
      <c r="W182" s="20" t="b">
        <f t="shared" si="4"/>
        <v>1</v>
      </c>
      <c r="X182" s="19" t="b">
        <f t="shared" si="5"/>
        <v>1</v>
      </c>
      <c r="Y182" s="19" t="e">
        <f>O182&gt;___Summary!#REF!</f>
        <v>#REF!</v>
      </c>
      <c r="XEU182" s="189"/>
      <c r="XEV182" s="189"/>
      <c r="XEW182" s="189"/>
      <c r="XEX182" s="189"/>
      <c r="XEY182" s="189"/>
      <c r="XEZ182" s="189"/>
      <c r="XFA182" s="189"/>
      <c r="XFB182" s="189"/>
      <c r="XFC182" s="189"/>
      <c r="XFD182" s="189"/>
    </row>
    <row r="183" spans="1:25 16375:16384" s="54" customFormat="1" ht="42" customHeight="1" x14ac:dyDescent="0.2">
      <c r="A183" s="60"/>
      <c r="B183" s="60"/>
      <c r="C183" s="60"/>
      <c r="D183" s="60"/>
      <c r="E183" s="60"/>
      <c r="F183" s="60"/>
      <c r="G183" s="61"/>
      <c r="H183" s="61"/>
      <c r="I183" s="60"/>
      <c r="J183" s="60"/>
      <c r="K183" s="87"/>
      <c r="L183" s="62"/>
      <c r="M183" s="63"/>
      <c r="N183" s="64"/>
      <c r="O183" s="58"/>
      <c r="P183" s="64"/>
      <c r="Q183" s="58"/>
      <c r="R183" s="52"/>
      <c r="S183" s="60"/>
      <c r="T183" s="60"/>
      <c r="U183" s="60"/>
      <c r="V183" s="60"/>
      <c r="W183" s="20" t="b">
        <f t="shared" si="4"/>
        <v>1</v>
      </c>
      <c r="X183" s="19" t="b">
        <f t="shared" si="5"/>
        <v>1</v>
      </c>
      <c r="Y183" s="19" t="e">
        <f>O183&gt;___Summary!#REF!</f>
        <v>#REF!</v>
      </c>
      <c r="XEU183" s="189"/>
      <c r="XEV183" s="189"/>
      <c r="XEW183" s="189"/>
      <c r="XEX183" s="189"/>
      <c r="XEY183" s="189"/>
      <c r="XEZ183" s="189"/>
      <c r="XFA183" s="189"/>
      <c r="XFB183" s="189"/>
      <c r="XFC183" s="189"/>
      <c r="XFD183" s="189"/>
    </row>
    <row r="184" spans="1:25 16375:16384" s="54" customFormat="1" ht="42" customHeight="1" x14ac:dyDescent="0.2">
      <c r="A184" s="60"/>
      <c r="B184" s="60"/>
      <c r="C184" s="60"/>
      <c r="D184" s="60"/>
      <c r="E184" s="60"/>
      <c r="F184" s="60"/>
      <c r="G184" s="61"/>
      <c r="H184" s="61"/>
      <c r="I184" s="60"/>
      <c r="J184" s="60"/>
      <c r="K184" s="87"/>
      <c r="L184" s="62"/>
      <c r="M184" s="63"/>
      <c r="N184" s="64"/>
      <c r="O184" s="58"/>
      <c r="P184" s="64"/>
      <c r="Q184" s="58"/>
      <c r="R184" s="52"/>
      <c r="S184" s="60"/>
      <c r="T184" s="60"/>
      <c r="U184" s="60"/>
      <c r="V184" s="60"/>
      <c r="W184" s="20" t="b">
        <f t="shared" si="4"/>
        <v>1</v>
      </c>
      <c r="X184" s="19" t="b">
        <f t="shared" si="5"/>
        <v>1</v>
      </c>
      <c r="Y184" s="19" t="e">
        <f>O184&gt;___Summary!#REF!</f>
        <v>#REF!</v>
      </c>
      <c r="XEU184" s="189"/>
      <c r="XEV184" s="189"/>
      <c r="XEW184" s="189"/>
      <c r="XEX184" s="189"/>
      <c r="XEY184" s="189"/>
      <c r="XEZ184" s="189"/>
      <c r="XFA184" s="189"/>
      <c r="XFB184" s="189"/>
      <c r="XFC184" s="189"/>
      <c r="XFD184" s="189"/>
    </row>
    <row r="185" spans="1:25 16375:16384" s="54" customFormat="1" ht="42" customHeight="1" x14ac:dyDescent="0.2">
      <c r="A185" s="60"/>
      <c r="B185" s="60"/>
      <c r="C185" s="60"/>
      <c r="D185" s="60"/>
      <c r="E185" s="60"/>
      <c r="F185" s="60"/>
      <c r="G185" s="61"/>
      <c r="H185" s="61"/>
      <c r="I185" s="60"/>
      <c r="J185" s="60"/>
      <c r="K185" s="87"/>
      <c r="L185" s="62"/>
      <c r="M185" s="63"/>
      <c r="N185" s="64"/>
      <c r="O185" s="58"/>
      <c r="P185" s="64"/>
      <c r="Q185" s="58"/>
      <c r="R185" s="52"/>
      <c r="S185" s="60"/>
      <c r="T185" s="60"/>
      <c r="U185" s="60"/>
      <c r="V185" s="60"/>
      <c r="W185" s="20" t="b">
        <f t="shared" si="4"/>
        <v>1</v>
      </c>
      <c r="X185" s="19" t="b">
        <f t="shared" si="5"/>
        <v>1</v>
      </c>
      <c r="Y185" s="19" t="e">
        <f>O185&gt;___Summary!#REF!</f>
        <v>#REF!</v>
      </c>
      <c r="XEU185" s="189"/>
      <c r="XEV185" s="189"/>
      <c r="XEW185" s="189"/>
      <c r="XEX185" s="189"/>
      <c r="XEY185" s="189"/>
      <c r="XEZ185" s="189"/>
      <c r="XFA185" s="189"/>
      <c r="XFB185" s="189"/>
      <c r="XFC185" s="189"/>
      <c r="XFD185" s="189"/>
    </row>
    <row r="186" spans="1:25 16375:16384" s="54" customFormat="1" ht="42" customHeight="1" x14ac:dyDescent="0.2">
      <c r="A186" s="60"/>
      <c r="B186" s="60"/>
      <c r="C186" s="60"/>
      <c r="D186" s="60"/>
      <c r="E186" s="60"/>
      <c r="F186" s="60"/>
      <c r="G186" s="61"/>
      <c r="H186" s="61"/>
      <c r="I186" s="60"/>
      <c r="J186" s="60"/>
      <c r="K186" s="87"/>
      <c r="L186" s="62"/>
      <c r="M186" s="63"/>
      <c r="N186" s="64"/>
      <c r="O186" s="58"/>
      <c r="P186" s="64"/>
      <c r="Q186" s="58"/>
      <c r="R186" s="52"/>
      <c r="S186" s="60"/>
      <c r="T186" s="60"/>
      <c r="U186" s="60"/>
      <c r="V186" s="60"/>
      <c r="W186" s="20" t="b">
        <f t="shared" si="4"/>
        <v>1</v>
      </c>
      <c r="X186" s="19" t="b">
        <f t="shared" si="5"/>
        <v>1</v>
      </c>
      <c r="Y186" s="19" t="e">
        <f>O186&gt;___Summary!#REF!</f>
        <v>#REF!</v>
      </c>
      <c r="XEU186" s="189"/>
      <c r="XEV186" s="189"/>
      <c r="XEW186" s="189"/>
      <c r="XEX186" s="189"/>
      <c r="XEY186" s="189"/>
      <c r="XEZ186" s="189"/>
      <c r="XFA186" s="189"/>
      <c r="XFB186" s="189"/>
      <c r="XFC186" s="189"/>
      <c r="XFD186" s="189"/>
    </row>
    <row r="187" spans="1:25 16375:16384" s="54" customFormat="1" ht="42" customHeight="1" x14ac:dyDescent="0.2">
      <c r="A187" s="60"/>
      <c r="B187" s="60"/>
      <c r="C187" s="60"/>
      <c r="D187" s="60"/>
      <c r="E187" s="60"/>
      <c r="F187" s="60"/>
      <c r="G187" s="61"/>
      <c r="H187" s="61"/>
      <c r="I187" s="60"/>
      <c r="J187" s="60"/>
      <c r="K187" s="87"/>
      <c r="L187" s="62"/>
      <c r="M187" s="63"/>
      <c r="N187" s="64"/>
      <c r="O187" s="58"/>
      <c r="P187" s="64"/>
      <c r="Q187" s="58"/>
      <c r="R187" s="52"/>
      <c r="S187" s="60"/>
      <c r="T187" s="60"/>
      <c r="U187" s="60"/>
      <c r="V187" s="60"/>
      <c r="W187" s="20" t="b">
        <f t="shared" si="4"/>
        <v>1</v>
      </c>
      <c r="X187" s="19" t="b">
        <f t="shared" si="5"/>
        <v>1</v>
      </c>
      <c r="Y187" s="19" t="e">
        <f>O187&gt;___Summary!#REF!</f>
        <v>#REF!</v>
      </c>
      <c r="XEU187" s="189"/>
      <c r="XEV187" s="189"/>
      <c r="XEW187" s="189"/>
      <c r="XEX187" s="189"/>
      <c r="XEY187" s="189"/>
      <c r="XEZ187" s="189"/>
      <c r="XFA187" s="189"/>
      <c r="XFB187" s="189"/>
      <c r="XFC187" s="189"/>
      <c r="XFD187" s="189"/>
    </row>
    <row r="188" spans="1:25 16375:16384" s="54" customFormat="1" ht="42" customHeight="1" x14ac:dyDescent="0.2">
      <c r="A188" s="60"/>
      <c r="B188" s="60"/>
      <c r="C188" s="60"/>
      <c r="D188" s="60"/>
      <c r="E188" s="60"/>
      <c r="F188" s="60"/>
      <c r="G188" s="61"/>
      <c r="H188" s="61"/>
      <c r="I188" s="60"/>
      <c r="J188" s="60"/>
      <c r="K188" s="87"/>
      <c r="L188" s="62"/>
      <c r="M188" s="63"/>
      <c r="N188" s="64"/>
      <c r="O188" s="58"/>
      <c r="P188" s="64"/>
      <c r="Q188" s="58"/>
      <c r="R188" s="52"/>
      <c r="S188" s="60"/>
      <c r="T188" s="60"/>
      <c r="U188" s="60"/>
      <c r="V188" s="60"/>
      <c r="W188" s="20" t="b">
        <f t="shared" si="4"/>
        <v>1</v>
      </c>
      <c r="X188" s="19" t="b">
        <f t="shared" si="5"/>
        <v>1</v>
      </c>
      <c r="Y188" s="19" t="e">
        <f>O188&gt;___Summary!#REF!</f>
        <v>#REF!</v>
      </c>
      <c r="XEU188" s="189"/>
      <c r="XEV188" s="189"/>
      <c r="XEW188" s="189"/>
      <c r="XEX188" s="189"/>
      <c r="XEY188" s="189"/>
      <c r="XEZ188" s="189"/>
      <c r="XFA188" s="189"/>
      <c r="XFB188" s="189"/>
      <c r="XFC188" s="189"/>
      <c r="XFD188" s="189"/>
    </row>
    <row r="189" spans="1:25 16375:16384" s="54" customFormat="1" ht="42" customHeight="1" x14ac:dyDescent="0.2">
      <c r="A189" s="60"/>
      <c r="B189" s="60"/>
      <c r="C189" s="60"/>
      <c r="D189" s="60"/>
      <c r="E189" s="60"/>
      <c r="F189" s="60"/>
      <c r="G189" s="61"/>
      <c r="H189" s="61"/>
      <c r="I189" s="60"/>
      <c r="J189" s="60"/>
      <c r="K189" s="87"/>
      <c r="L189" s="62"/>
      <c r="M189" s="63"/>
      <c r="N189" s="64"/>
      <c r="O189" s="58"/>
      <c r="P189" s="64"/>
      <c r="Q189" s="58"/>
      <c r="R189" s="52"/>
      <c r="S189" s="60"/>
      <c r="T189" s="60"/>
      <c r="U189" s="60"/>
      <c r="V189" s="60"/>
      <c r="W189" s="20" t="b">
        <f t="shared" si="4"/>
        <v>1</v>
      </c>
      <c r="X189" s="19" t="b">
        <f t="shared" si="5"/>
        <v>1</v>
      </c>
      <c r="Y189" s="19" t="e">
        <f>O189&gt;___Summary!#REF!</f>
        <v>#REF!</v>
      </c>
      <c r="XEU189" s="189"/>
      <c r="XEV189" s="189"/>
      <c r="XEW189" s="189"/>
      <c r="XEX189" s="189"/>
      <c r="XEY189" s="189"/>
      <c r="XEZ189" s="189"/>
      <c r="XFA189" s="189"/>
      <c r="XFB189" s="189"/>
      <c r="XFC189" s="189"/>
      <c r="XFD189" s="189"/>
    </row>
    <row r="190" spans="1:25 16375:16384" s="54" customFormat="1" ht="42" customHeight="1" x14ac:dyDescent="0.2">
      <c r="A190" s="60"/>
      <c r="B190" s="60"/>
      <c r="C190" s="60"/>
      <c r="D190" s="60"/>
      <c r="E190" s="60"/>
      <c r="F190" s="60"/>
      <c r="G190" s="61"/>
      <c r="H190" s="61"/>
      <c r="I190" s="60"/>
      <c r="J190" s="60"/>
      <c r="K190" s="87"/>
      <c r="L190" s="62"/>
      <c r="M190" s="63"/>
      <c r="N190" s="64"/>
      <c r="O190" s="58"/>
      <c r="P190" s="64"/>
      <c r="Q190" s="58"/>
      <c r="R190" s="52"/>
      <c r="S190" s="60"/>
      <c r="T190" s="60"/>
      <c r="U190" s="60"/>
      <c r="V190" s="60"/>
      <c r="W190" s="20" t="b">
        <f t="shared" si="4"/>
        <v>1</v>
      </c>
      <c r="X190" s="19" t="b">
        <f t="shared" si="5"/>
        <v>1</v>
      </c>
      <c r="Y190" s="19" t="e">
        <f>O190&gt;___Summary!#REF!</f>
        <v>#REF!</v>
      </c>
      <c r="XEU190" s="189"/>
      <c r="XEV190" s="189"/>
      <c r="XEW190" s="189"/>
      <c r="XEX190" s="189"/>
      <c r="XEY190" s="189"/>
      <c r="XEZ190" s="189"/>
      <c r="XFA190" s="189"/>
      <c r="XFB190" s="189"/>
      <c r="XFC190" s="189"/>
      <c r="XFD190" s="189"/>
    </row>
    <row r="191" spans="1:25 16375:16384" s="54" customFormat="1" ht="42" customHeight="1" x14ac:dyDescent="0.2">
      <c r="A191" s="60"/>
      <c r="B191" s="60"/>
      <c r="C191" s="60"/>
      <c r="D191" s="60"/>
      <c r="E191" s="60"/>
      <c r="F191" s="60"/>
      <c r="G191" s="61"/>
      <c r="H191" s="61"/>
      <c r="I191" s="60"/>
      <c r="J191" s="60"/>
      <c r="K191" s="87"/>
      <c r="L191" s="62"/>
      <c r="M191" s="63"/>
      <c r="N191" s="64"/>
      <c r="O191" s="58"/>
      <c r="P191" s="64"/>
      <c r="Q191" s="58"/>
      <c r="R191" s="52"/>
      <c r="S191" s="60"/>
      <c r="T191" s="60"/>
      <c r="U191" s="60"/>
      <c r="V191" s="60"/>
      <c r="W191" s="20" t="b">
        <f t="shared" si="4"/>
        <v>1</v>
      </c>
      <c r="X191" s="19" t="b">
        <f t="shared" si="5"/>
        <v>1</v>
      </c>
      <c r="Y191" s="19" t="e">
        <f>O191&gt;___Summary!#REF!</f>
        <v>#REF!</v>
      </c>
      <c r="XEU191" s="189"/>
      <c r="XEV191" s="189"/>
      <c r="XEW191" s="189"/>
      <c r="XEX191" s="189"/>
      <c r="XEY191" s="189"/>
      <c r="XEZ191" s="189"/>
      <c r="XFA191" s="189"/>
      <c r="XFB191" s="189"/>
      <c r="XFC191" s="189"/>
      <c r="XFD191" s="189"/>
    </row>
    <row r="192" spans="1:25 16375:16384" s="54" customFormat="1" ht="42" customHeight="1" x14ac:dyDescent="0.2">
      <c r="A192" s="60"/>
      <c r="B192" s="60"/>
      <c r="C192" s="60"/>
      <c r="D192" s="60"/>
      <c r="E192" s="60"/>
      <c r="F192" s="60"/>
      <c r="G192" s="61"/>
      <c r="H192" s="61"/>
      <c r="I192" s="60"/>
      <c r="J192" s="60"/>
      <c r="K192" s="87"/>
      <c r="L192" s="62"/>
      <c r="M192" s="63"/>
      <c r="N192" s="64"/>
      <c r="O192" s="58"/>
      <c r="P192" s="64"/>
      <c r="Q192" s="58"/>
      <c r="R192" s="52"/>
      <c r="S192" s="60"/>
      <c r="T192" s="60"/>
      <c r="U192" s="60"/>
      <c r="V192" s="60"/>
      <c r="W192" s="20" t="b">
        <f t="shared" si="4"/>
        <v>1</v>
      </c>
      <c r="X192" s="19" t="b">
        <f t="shared" si="5"/>
        <v>1</v>
      </c>
      <c r="Y192" s="19" t="e">
        <f>O192&gt;___Summary!#REF!</f>
        <v>#REF!</v>
      </c>
      <c r="XEU192" s="189"/>
      <c r="XEV192" s="189"/>
      <c r="XEW192" s="189"/>
      <c r="XEX192" s="189"/>
      <c r="XEY192" s="189"/>
      <c r="XEZ192" s="189"/>
      <c r="XFA192" s="189"/>
      <c r="XFB192" s="189"/>
      <c r="XFC192" s="189"/>
      <c r="XFD192" s="189"/>
    </row>
    <row r="193" spans="1:25 16375:16384" s="54" customFormat="1" ht="42" customHeight="1" x14ac:dyDescent="0.2">
      <c r="A193" s="60"/>
      <c r="B193" s="60"/>
      <c r="C193" s="60"/>
      <c r="D193" s="60"/>
      <c r="E193" s="60"/>
      <c r="F193" s="60"/>
      <c r="G193" s="61"/>
      <c r="H193" s="61"/>
      <c r="I193" s="60"/>
      <c r="J193" s="60"/>
      <c r="K193" s="87"/>
      <c r="L193" s="62"/>
      <c r="M193" s="63"/>
      <c r="N193" s="64"/>
      <c r="O193" s="58"/>
      <c r="P193" s="64"/>
      <c r="Q193" s="58"/>
      <c r="R193" s="52"/>
      <c r="S193" s="60"/>
      <c r="T193" s="60"/>
      <c r="U193" s="60"/>
      <c r="V193" s="60"/>
      <c r="W193" s="20" t="b">
        <f t="shared" si="4"/>
        <v>1</v>
      </c>
      <c r="X193" s="19" t="b">
        <f t="shared" si="5"/>
        <v>1</v>
      </c>
      <c r="Y193" s="19" t="e">
        <f>O193&gt;___Summary!#REF!</f>
        <v>#REF!</v>
      </c>
      <c r="XEU193" s="189"/>
      <c r="XEV193" s="189"/>
      <c r="XEW193" s="189"/>
      <c r="XEX193" s="189"/>
      <c r="XEY193" s="189"/>
      <c r="XEZ193" s="189"/>
      <c r="XFA193" s="189"/>
      <c r="XFB193" s="189"/>
      <c r="XFC193" s="189"/>
      <c r="XFD193" s="189"/>
    </row>
    <row r="194" spans="1:25 16375:16384" s="54" customFormat="1" ht="42" customHeight="1" x14ac:dyDescent="0.2">
      <c r="A194" s="60"/>
      <c r="B194" s="60"/>
      <c r="C194" s="60"/>
      <c r="D194" s="60"/>
      <c r="E194" s="60"/>
      <c r="F194" s="60"/>
      <c r="G194" s="61"/>
      <c r="H194" s="61"/>
      <c r="I194" s="60"/>
      <c r="J194" s="60"/>
      <c r="K194" s="87"/>
      <c r="L194" s="62"/>
      <c r="M194" s="63"/>
      <c r="N194" s="64"/>
      <c r="O194" s="58"/>
      <c r="P194" s="64"/>
      <c r="Q194" s="58"/>
      <c r="R194" s="52"/>
      <c r="S194" s="60"/>
      <c r="T194" s="60"/>
      <c r="U194" s="60"/>
      <c r="V194" s="60"/>
      <c r="W194" s="20" t="b">
        <f t="shared" si="4"/>
        <v>1</v>
      </c>
      <c r="X194" s="19" t="b">
        <f t="shared" si="5"/>
        <v>1</v>
      </c>
      <c r="Y194" s="19" t="e">
        <f>O194&gt;___Summary!#REF!</f>
        <v>#REF!</v>
      </c>
      <c r="XEU194" s="189"/>
      <c r="XEV194" s="189"/>
      <c r="XEW194" s="189"/>
      <c r="XEX194" s="189"/>
      <c r="XEY194" s="189"/>
      <c r="XEZ194" s="189"/>
      <c r="XFA194" s="189"/>
      <c r="XFB194" s="189"/>
      <c r="XFC194" s="189"/>
      <c r="XFD194" s="189"/>
    </row>
    <row r="195" spans="1:25 16375:16384" s="54" customFormat="1" ht="42" customHeight="1" x14ac:dyDescent="0.2">
      <c r="A195" s="60"/>
      <c r="B195" s="60"/>
      <c r="C195" s="60"/>
      <c r="D195" s="60"/>
      <c r="E195" s="60"/>
      <c r="F195" s="60"/>
      <c r="G195" s="61"/>
      <c r="H195" s="61"/>
      <c r="I195" s="60"/>
      <c r="J195" s="60"/>
      <c r="K195" s="87"/>
      <c r="L195" s="62"/>
      <c r="M195" s="63"/>
      <c r="N195" s="64"/>
      <c r="O195" s="58"/>
      <c r="P195" s="64"/>
      <c r="Q195" s="58"/>
      <c r="R195" s="52"/>
      <c r="S195" s="60"/>
      <c r="T195" s="60"/>
      <c r="U195" s="60"/>
      <c r="V195" s="60"/>
      <c r="W195" s="20" t="b">
        <f t="shared" si="4"/>
        <v>1</v>
      </c>
      <c r="X195" s="19" t="b">
        <f t="shared" si="5"/>
        <v>1</v>
      </c>
      <c r="Y195" s="19" t="e">
        <f>O195&gt;___Summary!#REF!</f>
        <v>#REF!</v>
      </c>
      <c r="XEU195" s="189"/>
      <c r="XEV195" s="189"/>
      <c r="XEW195" s="189"/>
      <c r="XEX195" s="189"/>
      <c r="XEY195" s="189"/>
      <c r="XEZ195" s="189"/>
      <c r="XFA195" s="189"/>
      <c r="XFB195" s="189"/>
      <c r="XFC195" s="189"/>
      <c r="XFD195" s="189"/>
    </row>
    <row r="196" spans="1:25 16375:16384" s="54" customFormat="1" ht="42" customHeight="1" x14ac:dyDescent="0.2">
      <c r="A196" s="60"/>
      <c r="B196" s="60"/>
      <c r="C196" s="60"/>
      <c r="D196" s="60"/>
      <c r="E196" s="60"/>
      <c r="F196" s="60"/>
      <c r="G196" s="61"/>
      <c r="H196" s="61"/>
      <c r="I196" s="60"/>
      <c r="J196" s="60"/>
      <c r="K196" s="87"/>
      <c r="L196" s="62"/>
      <c r="M196" s="63"/>
      <c r="N196" s="64"/>
      <c r="O196" s="58"/>
      <c r="P196" s="64"/>
      <c r="Q196" s="58"/>
      <c r="R196" s="52"/>
      <c r="S196" s="60"/>
      <c r="T196" s="60"/>
      <c r="U196" s="60"/>
      <c r="V196" s="60"/>
      <c r="W196" s="20" t="b">
        <f t="shared" si="4"/>
        <v>1</v>
      </c>
      <c r="X196" s="19" t="b">
        <f t="shared" si="5"/>
        <v>1</v>
      </c>
      <c r="Y196" s="19" t="e">
        <f>O196&gt;___Summary!#REF!</f>
        <v>#REF!</v>
      </c>
      <c r="XEU196" s="189"/>
      <c r="XEV196" s="189"/>
      <c r="XEW196" s="189"/>
      <c r="XEX196" s="189"/>
      <c r="XEY196" s="189"/>
      <c r="XEZ196" s="189"/>
      <c r="XFA196" s="189"/>
      <c r="XFB196" s="189"/>
      <c r="XFC196" s="189"/>
      <c r="XFD196" s="189"/>
    </row>
    <row r="197" spans="1:25 16375:16384" s="54" customFormat="1" ht="42" customHeight="1" x14ac:dyDescent="0.2">
      <c r="A197" s="60"/>
      <c r="B197" s="60"/>
      <c r="C197" s="60"/>
      <c r="D197" s="60"/>
      <c r="E197" s="60"/>
      <c r="F197" s="60"/>
      <c r="G197" s="61"/>
      <c r="H197" s="61"/>
      <c r="I197" s="60"/>
      <c r="J197" s="60"/>
      <c r="K197" s="87"/>
      <c r="L197" s="62"/>
      <c r="M197" s="63"/>
      <c r="N197" s="64"/>
      <c r="O197" s="58"/>
      <c r="P197" s="64"/>
      <c r="Q197" s="58"/>
      <c r="R197" s="52"/>
      <c r="S197" s="60"/>
      <c r="T197" s="60"/>
      <c r="U197" s="60"/>
      <c r="V197" s="60"/>
      <c r="W197" s="20" t="b">
        <f t="shared" si="4"/>
        <v>1</v>
      </c>
      <c r="X197" s="19" t="b">
        <f t="shared" si="5"/>
        <v>1</v>
      </c>
      <c r="Y197" s="19" t="e">
        <f>O197&gt;___Summary!#REF!</f>
        <v>#REF!</v>
      </c>
      <c r="XEU197" s="189"/>
      <c r="XEV197" s="189"/>
      <c r="XEW197" s="189"/>
      <c r="XEX197" s="189"/>
      <c r="XEY197" s="189"/>
      <c r="XEZ197" s="189"/>
      <c r="XFA197" s="189"/>
      <c r="XFB197" s="189"/>
      <c r="XFC197" s="189"/>
      <c r="XFD197" s="189"/>
    </row>
    <row r="198" spans="1:25 16375:16384" s="54" customFormat="1" ht="42" customHeight="1" x14ac:dyDescent="0.2">
      <c r="A198" s="60"/>
      <c r="B198" s="60"/>
      <c r="C198" s="60"/>
      <c r="D198" s="60"/>
      <c r="E198" s="60"/>
      <c r="F198" s="60"/>
      <c r="G198" s="61"/>
      <c r="H198" s="61"/>
      <c r="I198" s="60"/>
      <c r="J198" s="60"/>
      <c r="K198" s="87"/>
      <c r="L198" s="62"/>
      <c r="M198" s="63"/>
      <c r="N198" s="64"/>
      <c r="O198" s="58"/>
      <c r="P198" s="64"/>
      <c r="Q198" s="58"/>
      <c r="R198" s="52"/>
      <c r="S198" s="60"/>
      <c r="T198" s="60"/>
      <c r="U198" s="60"/>
      <c r="V198" s="60"/>
      <c r="W198" s="20" t="b">
        <f t="shared" si="4"/>
        <v>1</v>
      </c>
      <c r="X198" s="19" t="b">
        <f t="shared" si="5"/>
        <v>1</v>
      </c>
      <c r="Y198" s="19" t="e">
        <f>O198&gt;___Summary!#REF!</f>
        <v>#REF!</v>
      </c>
      <c r="XEU198" s="189"/>
      <c r="XEV198" s="189"/>
      <c r="XEW198" s="189"/>
      <c r="XEX198" s="189"/>
      <c r="XEY198" s="189"/>
      <c r="XEZ198" s="189"/>
      <c r="XFA198" s="189"/>
      <c r="XFB198" s="189"/>
      <c r="XFC198" s="189"/>
      <c r="XFD198" s="189"/>
    </row>
    <row r="199" spans="1:25 16375:16384" s="54" customFormat="1" ht="42" customHeight="1" x14ac:dyDescent="0.2">
      <c r="A199" s="60"/>
      <c r="B199" s="60"/>
      <c r="C199" s="60"/>
      <c r="D199" s="60"/>
      <c r="E199" s="60"/>
      <c r="F199" s="60"/>
      <c r="G199" s="61"/>
      <c r="H199" s="61"/>
      <c r="I199" s="60"/>
      <c r="J199" s="60"/>
      <c r="K199" s="87"/>
      <c r="L199" s="62"/>
      <c r="M199" s="63"/>
      <c r="N199" s="64"/>
      <c r="O199" s="58"/>
      <c r="P199" s="64"/>
      <c r="Q199" s="58"/>
      <c r="R199" s="52"/>
      <c r="S199" s="60"/>
      <c r="T199" s="60"/>
      <c r="U199" s="60"/>
      <c r="V199" s="60"/>
      <c r="W199" s="20" t="b">
        <f t="shared" si="4"/>
        <v>1</v>
      </c>
      <c r="X199" s="19" t="b">
        <f t="shared" si="5"/>
        <v>1</v>
      </c>
      <c r="Y199" s="19" t="e">
        <f>O199&gt;___Summary!#REF!</f>
        <v>#REF!</v>
      </c>
      <c r="XEU199" s="189"/>
      <c r="XEV199" s="189"/>
      <c r="XEW199" s="189"/>
      <c r="XEX199" s="189"/>
      <c r="XEY199" s="189"/>
      <c r="XEZ199" s="189"/>
      <c r="XFA199" s="189"/>
      <c r="XFB199" s="189"/>
      <c r="XFC199" s="189"/>
      <c r="XFD199" s="189"/>
    </row>
    <row r="200" spans="1:25 16375:16384" s="54" customFormat="1" ht="42" customHeight="1" x14ac:dyDescent="0.2">
      <c r="A200" s="60"/>
      <c r="B200" s="60"/>
      <c r="C200" s="60"/>
      <c r="D200" s="60"/>
      <c r="E200" s="60"/>
      <c r="F200" s="60"/>
      <c r="G200" s="61"/>
      <c r="H200" s="61"/>
      <c r="I200" s="60"/>
      <c r="J200" s="60"/>
      <c r="K200" s="87"/>
      <c r="L200" s="62"/>
      <c r="M200" s="63"/>
      <c r="N200" s="64"/>
      <c r="O200" s="58"/>
      <c r="P200" s="64"/>
      <c r="Q200" s="58"/>
      <c r="R200" s="52"/>
      <c r="S200" s="60"/>
      <c r="T200" s="60"/>
      <c r="U200" s="60"/>
      <c r="V200" s="60"/>
      <c r="W200" s="20" t="b">
        <f t="shared" ref="W200:W263" si="6">O200&gt;=M200</f>
        <v>1</v>
      </c>
      <c r="X200" s="19" t="b">
        <f t="shared" ref="X200:X263" si="7">Q200&gt;=O200</f>
        <v>1</v>
      </c>
      <c r="Y200" s="19" t="e">
        <f>O200&gt;___Summary!#REF!</f>
        <v>#REF!</v>
      </c>
      <c r="XEU200" s="189"/>
      <c r="XEV200" s="189"/>
      <c r="XEW200" s="189"/>
      <c r="XEX200" s="189"/>
      <c r="XEY200" s="189"/>
      <c r="XEZ200" s="189"/>
      <c r="XFA200" s="189"/>
      <c r="XFB200" s="189"/>
      <c r="XFC200" s="189"/>
      <c r="XFD200" s="189"/>
    </row>
    <row r="201" spans="1:25 16375:16384" s="54" customFormat="1" ht="42" customHeight="1" x14ac:dyDescent="0.2">
      <c r="A201" s="60"/>
      <c r="B201" s="60"/>
      <c r="C201" s="60"/>
      <c r="D201" s="60"/>
      <c r="E201" s="60"/>
      <c r="F201" s="60"/>
      <c r="G201" s="61"/>
      <c r="H201" s="61"/>
      <c r="I201" s="60"/>
      <c r="J201" s="60"/>
      <c r="K201" s="87"/>
      <c r="L201" s="62"/>
      <c r="M201" s="63"/>
      <c r="N201" s="64"/>
      <c r="O201" s="58"/>
      <c r="P201" s="64"/>
      <c r="Q201" s="58"/>
      <c r="R201" s="52"/>
      <c r="S201" s="60"/>
      <c r="T201" s="60"/>
      <c r="U201" s="60"/>
      <c r="V201" s="60"/>
      <c r="W201" s="20" t="b">
        <f t="shared" si="6"/>
        <v>1</v>
      </c>
      <c r="X201" s="19" t="b">
        <f t="shared" si="7"/>
        <v>1</v>
      </c>
      <c r="Y201" s="19" t="e">
        <f>O201&gt;___Summary!#REF!</f>
        <v>#REF!</v>
      </c>
      <c r="XEU201" s="189"/>
      <c r="XEV201" s="189"/>
      <c r="XEW201" s="189"/>
      <c r="XEX201" s="189"/>
      <c r="XEY201" s="189"/>
      <c r="XEZ201" s="189"/>
      <c r="XFA201" s="189"/>
      <c r="XFB201" s="189"/>
      <c r="XFC201" s="189"/>
      <c r="XFD201" s="189"/>
    </row>
    <row r="202" spans="1:25 16375:16384" s="54" customFormat="1" ht="42" customHeight="1" x14ac:dyDescent="0.2">
      <c r="A202" s="60"/>
      <c r="B202" s="60"/>
      <c r="C202" s="60"/>
      <c r="D202" s="60"/>
      <c r="E202" s="60"/>
      <c r="F202" s="60"/>
      <c r="G202" s="61"/>
      <c r="H202" s="61"/>
      <c r="I202" s="60"/>
      <c r="J202" s="60"/>
      <c r="K202" s="87"/>
      <c r="L202" s="62"/>
      <c r="M202" s="63"/>
      <c r="N202" s="64"/>
      <c r="O202" s="58"/>
      <c r="P202" s="64"/>
      <c r="Q202" s="58"/>
      <c r="R202" s="52"/>
      <c r="S202" s="60"/>
      <c r="T202" s="60"/>
      <c r="U202" s="60"/>
      <c r="V202" s="60"/>
      <c r="W202" s="20" t="b">
        <f t="shared" si="6"/>
        <v>1</v>
      </c>
      <c r="X202" s="19" t="b">
        <f t="shared" si="7"/>
        <v>1</v>
      </c>
      <c r="Y202" s="19" t="e">
        <f>O202&gt;___Summary!#REF!</f>
        <v>#REF!</v>
      </c>
      <c r="XEU202" s="189"/>
      <c r="XEV202" s="189"/>
      <c r="XEW202" s="189"/>
      <c r="XEX202" s="189"/>
      <c r="XEY202" s="189"/>
      <c r="XEZ202" s="189"/>
      <c r="XFA202" s="189"/>
      <c r="XFB202" s="189"/>
      <c r="XFC202" s="189"/>
      <c r="XFD202" s="189"/>
    </row>
    <row r="203" spans="1:25 16375:16384" s="54" customFormat="1" ht="42" customHeight="1" x14ac:dyDescent="0.2">
      <c r="A203" s="60"/>
      <c r="B203" s="60"/>
      <c r="C203" s="60"/>
      <c r="D203" s="60"/>
      <c r="E203" s="60"/>
      <c r="F203" s="60"/>
      <c r="G203" s="61"/>
      <c r="H203" s="61"/>
      <c r="I203" s="60"/>
      <c r="J203" s="60"/>
      <c r="K203" s="87"/>
      <c r="L203" s="62"/>
      <c r="M203" s="63"/>
      <c r="N203" s="64"/>
      <c r="O203" s="58"/>
      <c r="P203" s="64"/>
      <c r="Q203" s="58"/>
      <c r="R203" s="52"/>
      <c r="S203" s="60"/>
      <c r="T203" s="60"/>
      <c r="U203" s="60"/>
      <c r="V203" s="60"/>
      <c r="W203" s="20" t="b">
        <f t="shared" si="6"/>
        <v>1</v>
      </c>
      <c r="X203" s="19" t="b">
        <f t="shared" si="7"/>
        <v>1</v>
      </c>
      <c r="Y203" s="19" t="e">
        <f>O203&gt;___Summary!#REF!</f>
        <v>#REF!</v>
      </c>
      <c r="XEU203" s="189"/>
      <c r="XEV203" s="189"/>
      <c r="XEW203" s="189"/>
      <c r="XEX203" s="189"/>
      <c r="XEY203" s="189"/>
      <c r="XEZ203" s="189"/>
      <c r="XFA203" s="189"/>
      <c r="XFB203" s="189"/>
      <c r="XFC203" s="189"/>
      <c r="XFD203" s="189"/>
    </row>
    <row r="204" spans="1:25 16375:16384" s="54" customFormat="1" ht="42" customHeight="1" x14ac:dyDescent="0.2">
      <c r="A204" s="60"/>
      <c r="B204" s="60"/>
      <c r="C204" s="60"/>
      <c r="D204" s="60"/>
      <c r="E204" s="60"/>
      <c r="F204" s="60"/>
      <c r="G204" s="61"/>
      <c r="H204" s="61"/>
      <c r="I204" s="60"/>
      <c r="J204" s="60"/>
      <c r="K204" s="87"/>
      <c r="L204" s="62"/>
      <c r="M204" s="63"/>
      <c r="N204" s="64"/>
      <c r="O204" s="58"/>
      <c r="P204" s="64"/>
      <c r="Q204" s="58"/>
      <c r="R204" s="52"/>
      <c r="S204" s="60"/>
      <c r="T204" s="60"/>
      <c r="U204" s="60"/>
      <c r="V204" s="60"/>
      <c r="W204" s="20" t="b">
        <f t="shared" si="6"/>
        <v>1</v>
      </c>
      <c r="X204" s="19" t="b">
        <f t="shared" si="7"/>
        <v>1</v>
      </c>
      <c r="Y204" s="19" t="e">
        <f>O204&gt;___Summary!#REF!</f>
        <v>#REF!</v>
      </c>
      <c r="XEU204" s="189"/>
      <c r="XEV204" s="189"/>
      <c r="XEW204" s="189"/>
      <c r="XEX204" s="189"/>
      <c r="XEY204" s="189"/>
      <c r="XEZ204" s="189"/>
      <c r="XFA204" s="189"/>
      <c r="XFB204" s="189"/>
      <c r="XFC204" s="189"/>
      <c r="XFD204" s="189"/>
    </row>
    <row r="205" spans="1:25 16375:16384" s="54" customFormat="1" ht="42" customHeight="1" x14ac:dyDescent="0.2">
      <c r="A205" s="60"/>
      <c r="B205" s="60"/>
      <c r="C205" s="60"/>
      <c r="D205" s="60"/>
      <c r="E205" s="60"/>
      <c r="F205" s="60"/>
      <c r="G205" s="61"/>
      <c r="H205" s="61"/>
      <c r="I205" s="60"/>
      <c r="J205" s="60"/>
      <c r="K205" s="87"/>
      <c r="L205" s="62"/>
      <c r="M205" s="63"/>
      <c r="N205" s="64"/>
      <c r="O205" s="58"/>
      <c r="P205" s="64"/>
      <c r="Q205" s="58"/>
      <c r="R205" s="52"/>
      <c r="S205" s="60"/>
      <c r="T205" s="60"/>
      <c r="U205" s="60"/>
      <c r="V205" s="60"/>
      <c r="W205" s="20" t="b">
        <f t="shared" si="6"/>
        <v>1</v>
      </c>
      <c r="X205" s="19" t="b">
        <f t="shared" si="7"/>
        <v>1</v>
      </c>
      <c r="Y205" s="19" t="e">
        <f>O205&gt;___Summary!#REF!</f>
        <v>#REF!</v>
      </c>
      <c r="XEU205" s="189"/>
      <c r="XEV205" s="189"/>
      <c r="XEW205" s="189"/>
      <c r="XEX205" s="189"/>
      <c r="XEY205" s="189"/>
      <c r="XEZ205" s="189"/>
      <c r="XFA205" s="189"/>
      <c r="XFB205" s="189"/>
      <c r="XFC205" s="189"/>
      <c r="XFD205" s="189"/>
    </row>
    <row r="206" spans="1:25 16375:16384" s="54" customFormat="1" ht="42" customHeight="1" x14ac:dyDescent="0.2">
      <c r="A206" s="60"/>
      <c r="B206" s="60"/>
      <c r="C206" s="60"/>
      <c r="D206" s="60"/>
      <c r="E206" s="60"/>
      <c r="F206" s="60"/>
      <c r="G206" s="61"/>
      <c r="H206" s="61"/>
      <c r="I206" s="60"/>
      <c r="J206" s="60"/>
      <c r="K206" s="87"/>
      <c r="L206" s="62"/>
      <c r="M206" s="63"/>
      <c r="N206" s="64"/>
      <c r="O206" s="58"/>
      <c r="P206" s="64"/>
      <c r="Q206" s="58"/>
      <c r="R206" s="52"/>
      <c r="S206" s="60"/>
      <c r="T206" s="60"/>
      <c r="U206" s="60"/>
      <c r="V206" s="60"/>
      <c r="W206" s="20" t="b">
        <f t="shared" si="6"/>
        <v>1</v>
      </c>
      <c r="X206" s="19" t="b">
        <f t="shared" si="7"/>
        <v>1</v>
      </c>
      <c r="Y206" s="19" t="e">
        <f>O206&gt;___Summary!#REF!</f>
        <v>#REF!</v>
      </c>
      <c r="XEU206" s="189"/>
      <c r="XEV206" s="189"/>
      <c r="XEW206" s="189"/>
      <c r="XEX206" s="189"/>
      <c r="XEY206" s="189"/>
      <c r="XEZ206" s="189"/>
      <c r="XFA206" s="189"/>
      <c r="XFB206" s="189"/>
      <c r="XFC206" s="189"/>
      <c r="XFD206" s="189"/>
    </row>
    <row r="207" spans="1:25 16375:16384" s="54" customFormat="1" ht="42" customHeight="1" x14ac:dyDescent="0.2">
      <c r="A207" s="60"/>
      <c r="B207" s="60"/>
      <c r="C207" s="60"/>
      <c r="D207" s="60"/>
      <c r="E207" s="60"/>
      <c r="F207" s="60"/>
      <c r="G207" s="61"/>
      <c r="H207" s="61"/>
      <c r="I207" s="60"/>
      <c r="J207" s="60"/>
      <c r="K207" s="87"/>
      <c r="L207" s="62"/>
      <c r="M207" s="63"/>
      <c r="N207" s="64"/>
      <c r="O207" s="58"/>
      <c r="P207" s="64"/>
      <c r="Q207" s="58"/>
      <c r="R207" s="52"/>
      <c r="S207" s="60"/>
      <c r="T207" s="60"/>
      <c r="U207" s="60"/>
      <c r="V207" s="60"/>
      <c r="W207" s="20" t="b">
        <f t="shared" si="6"/>
        <v>1</v>
      </c>
      <c r="X207" s="19" t="b">
        <f t="shared" si="7"/>
        <v>1</v>
      </c>
      <c r="Y207" s="19" t="e">
        <f>O207&gt;___Summary!#REF!</f>
        <v>#REF!</v>
      </c>
      <c r="XEU207" s="189"/>
      <c r="XEV207" s="189"/>
      <c r="XEW207" s="189"/>
      <c r="XEX207" s="189"/>
      <c r="XEY207" s="189"/>
      <c r="XEZ207" s="189"/>
      <c r="XFA207" s="189"/>
      <c r="XFB207" s="189"/>
      <c r="XFC207" s="189"/>
      <c r="XFD207" s="189"/>
    </row>
    <row r="208" spans="1:25 16375:16384" s="54" customFormat="1" ht="42" customHeight="1" x14ac:dyDescent="0.2">
      <c r="A208" s="60"/>
      <c r="B208" s="60"/>
      <c r="C208" s="60"/>
      <c r="D208" s="60"/>
      <c r="E208" s="60"/>
      <c r="F208" s="60"/>
      <c r="G208" s="61"/>
      <c r="H208" s="61"/>
      <c r="I208" s="60"/>
      <c r="J208" s="60"/>
      <c r="K208" s="87"/>
      <c r="L208" s="62"/>
      <c r="M208" s="63"/>
      <c r="N208" s="64"/>
      <c r="O208" s="58"/>
      <c r="P208" s="64"/>
      <c r="Q208" s="58"/>
      <c r="R208" s="52"/>
      <c r="S208" s="60"/>
      <c r="T208" s="60"/>
      <c r="U208" s="60"/>
      <c r="V208" s="60"/>
      <c r="W208" s="20" t="b">
        <f t="shared" si="6"/>
        <v>1</v>
      </c>
      <c r="X208" s="19" t="b">
        <f t="shared" si="7"/>
        <v>1</v>
      </c>
      <c r="Y208" s="19" t="e">
        <f>O208&gt;___Summary!#REF!</f>
        <v>#REF!</v>
      </c>
      <c r="XEU208" s="189"/>
      <c r="XEV208" s="189"/>
      <c r="XEW208" s="189"/>
      <c r="XEX208" s="189"/>
      <c r="XEY208" s="189"/>
      <c r="XEZ208" s="189"/>
      <c r="XFA208" s="189"/>
      <c r="XFB208" s="189"/>
      <c r="XFC208" s="189"/>
      <c r="XFD208" s="189"/>
    </row>
    <row r="209" spans="1:25 16375:16384" s="54" customFormat="1" ht="42" customHeight="1" x14ac:dyDescent="0.2">
      <c r="A209" s="60"/>
      <c r="B209" s="60"/>
      <c r="C209" s="60"/>
      <c r="D209" s="60"/>
      <c r="E209" s="60"/>
      <c r="F209" s="60"/>
      <c r="G209" s="61"/>
      <c r="H209" s="61"/>
      <c r="I209" s="60"/>
      <c r="J209" s="60"/>
      <c r="K209" s="87"/>
      <c r="L209" s="62"/>
      <c r="M209" s="63"/>
      <c r="N209" s="64"/>
      <c r="O209" s="58"/>
      <c r="P209" s="64"/>
      <c r="Q209" s="58"/>
      <c r="R209" s="52"/>
      <c r="S209" s="60"/>
      <c r="T209" s="60"/>
      <c r="U209" s="60"/>
      <c r="V209" s="60"/>
      <c r="W209" s="20" t="b">
        <f t="shared" si="6"/>
        <v>1</v>
      </c>
      <c r="X209" s="19" t="b">
        <f t="shared" si="7"/>
        <v>1</v>
      </c>
      <c r="Y209" s="19" t="e">
        <f>O209&gt;___Summary!#REF!</f>
        <v>#REF!</v>
      </c>
      <c r="XEU209" s="189"/>
      <c r="XEV209" s="189"/>
      <c r="XEW209" s="189"/>
      <c r="XEX209" s="189"/>
      <c r="XEY209" s="189"/>
      <c r="XEZ209" s="189"/>
      <c r="XFA209" s="189"/>
      <c r="XFB209" s="189"/>
      <c r="XFC209" s="189"/>
      <c r="XFD209" s="189"/>
    </row>
    <row r="210" spans="1:25 16375:16384" s="54" customFormat="1" ht="42" customHeight="1" x14ac:dyDescent="0.2">
      <c r="A210" s="60"/>
      <c r="B210" s="60"/>
      <c r="C210" s="60"/>
      <c r="D210" s="60"/>
      <c r="E210" s="60"/>
      <c r="F210" s="60"/>
      <c r="G210" s="61"/>
      <c r="H210" s="61"/>
      <c r="I210" s="60"/>
      <c r="J210" s="60"/>
      <c r="K210" s="87"/>
      <c r="L210" s="62"/>
      <c r="M210" s="63"/>
      <c r="N210" s="64"/>
      <c r="O210" s="58"/>
      <c r="P210" s="64"/>
      <c r="Q210" s="58"/>
      <c r="R210" s="52"/>
      <c r="S210" s="60"/>
      <c r="T210" s="60"/>
      <c r="U210" s="60"/>
      <c r="V210" s="60"/>
      <c r="W210" s="20" t="b">
        <f t="shared" si="6"/>
        <v>1</v>
      </c>
      <c r="X210" s="19" t="b">
        <f t="shared" si="7"/>
        <v>1</v>
      </c>
      <c r="Y210" s="19" t="e">
        <f>O210&gt;___Summary!#REF!</f>
        <v>#REF!</v>
      </c>
      <c r="XEU210" s="189"/>
      <c r="XEV210" s="189"/>
      <c r="XEW210" s="189"/>
      <c r="XEX210" s="189"/>
      <c r="XEY210" s="189"/>
      <c r="XEZ210" s="189"/>
      <c r="XFA210" s="189"/>
      <c r="XFB210" s="189"/>
      <c r="XFC210" s="189"/>
      <c r="XFD210" s="189"/>
    </row>
    <row r="211" spans="1:25 16375:16384" s="54" customFormat="1" ht="42" customHeight="1" x14ac:dyDescent="0.2">
      <c r="A211" s="60"/>
      <c r="B211" s="60"/>
      <c r="C211" s="60"/>
      <c r="D211" s="60"/>
      <c r="E211" s="60"/>
      <c r="F211" s="60"/>
      <c r="G211" s="61"/>
      <c r="H211" s="61"/>
      <c r="I211" s="60"/>
      <c r="J211" s="60"/>
      <c r="K211" s="87"/>
      <c r="L211" s="62"/>
      <c r="M211" s="63"/>
      <c r="N211" s="64"/>
      <c r="O211" s="58"/>
      <c r="P211" s="64"/>
      <c r="Q211" s="58"/>
      <c r="R211" s="52"/>
      <c r="S211" s="60"/>
      <c r="T211" s="60"/>
      <c r="U211" s="60"/>
      <c r="V211" s="60"/>
      <c r="W211" s="20" t="b">
        <f t="shared" si="6"/>
        <v>1</v>
      </c>
      <c r="X211" s="19" t="b">
        <f t="shared" si="7"/>
        <v>1</v>
      </c>
      <c r="Y211" s="19" t="e">
        <f>O211&gt;___Summary!#REF!</f>
        <v>#REF!</v>
      </c>
      <c r="XEU211" s="189"/>
      <c r="XEV211" s="189"/>
      <c r="XEW211" s="189"/>
      <c r="XEX211" s="189"/>
      <c r="XEY211" s="189"/>
      <c r="XEZ211" s="189"/>
      <c r="XFA211" s="189"/>
      <c r="XFB211" s="189"/>
      <c r="XFC211" s="189"/>
      <c r="XFD211" s="189"/>
    </row>
    <row r="212" spans="1:25 16375:16384" s="54" customFormat="1" ht="42" customHeight="1" x14ac:dyDescent="0.2">
      <c r="A212" s="60"/>
      <c r="B212" s="60"/>
      <c r="C212" s="60"/>
      <c r="D212" s="60"/>
      <c r="E212" s="60"/>
      <c r="F212" s="60"/>
      <c r="G212" s="61"/>
      <c r="H212" s="61"/>
      <c r="I212" s="60"/>
      <c r="J212" s="60"/>
      <c r="K212" s="87"/>
      <c r="L212" s="62"/>
      <c r="M212" s="63"/>
      <c r="N212" s="64"/>
      <c r="O212" s="58"/>
      <c r="P212" s="64"/>
      <c r="Q212" s="58"/>
      <c r="R212" s="52"/>
      <c r="S212" s="60"/>
      <c r="T212" s="60"/>
      <c r="U212" s="60"/>
      <c r="V212" s="60"/>
      <c r="W212" s="20" t="b">
        <f t="shared" si="6"/>
        <v>1</v>
      </c>
      <c r="X212" s="19" t="b">
        <f t="shared" si="7"/>
        <v>1</v>
      </c>
      <c r="Y212" s="19" t="e">
        <f>O212&gt;___Summary!#REF!</f>
        <v>#REF!</v>
      </c>
      <c r="XEU212" s="189"/>
      <c r="XEV212" s="189"/>
      <c r="XEW212" s="189"/>
      <c r="XEX212" s="189"/>
      <c r="XEY212" s="189"/>
      <c r="XEZ212" s="189"/>
      <c r="XFA212" s="189"/>
      <c r="XFB212" s="189"/>
      <c r="XFC212" s="189"/>
      <c r="XFD212" s="189"/>
    </row>
    <row r="213" spans="1:25 16375:16384" s="54" customFormat="1" ht="42" customHeight="1" x14ac:dyDescent="0.2">
      <c r="A213" s="60"/>
      <c r="B213" s="60"/>
      <c r="C213" s="60"/>
      <c r="D213" s="60"/>
      <c r="E213" s="60"/>
      <c r="F213" s="60"/>
      <c r="G213" s="61"/>
      <c r="H213" s="61"/>
      <c r="I213" s="60"/>
      <c r="J213" s="60"/>
      <c r="K213" s="87"/>
      <c r="L213" s="62"/>
      <c r="M213" s="63"/>
      <c r="N213" s="64"/>
      <c r="O213" s="58"/>
      <c r="P213" s="64"/>
      <c r="Q213" s="58"/>
      <c r="R213" s="52"/>
      <c r="S213" s="60"/>
      <c r="T213" s="60"/>
      <c r="U213" s="60"/>
      <c r="V213" s="60"/>
      <c r="W213" s="20" t="b">
        <f t="shared" si="6"/>
        <v>1</v>
      </c>
      <c r="X213" s="19" t="b">
        <f t="shared" si="7"/>
        <v>1</v>
      </c>
      <c r="Y213" s="19" t="e">
        <f>O213&gt;___Summary!#REF!</f>
        <v>#REF!</v>
      </c>
      <c r="XEU213" s="189"/>
      <c r="XEV213" s="189"/>
      <c r="XEW213" s="189"/>
      <c r="XEX213" s="189"/>
      <c r="XEY213" s="189"/>
      <c r="XEZ213" s="189"/>
      <c r="XFA213" s="189"/>
      <c r="XFB213" s="189"/>
      <c r="XFC213" s="189"/>
      <c r="XFD213" s="189"/>
    </row>
    <row r="214" spans="1:25 16375:16384" s="54" customFormat="1" ht="42" customHeight="1" x14ac:dyDescent="0.2">
      <c r="A214" s="60"/>
      <c r="B214" s="60"/>
      <c r="C214" s="60"/>
      <c r="D214" s="60"/>
      <c r="E214" s="60"/>
      <c r="F214" s="60"/>
      <c r="G214" s="61"/>
      <c r="H214" s="61"/>
      <c r="I214" s="60"/>
      <c r="J214" s="60"/>
      <c r="K214" s="87"/>
      <c r="L214" s="62"/>
      <c r="M214" s="63"/>
      <c r="N214" s="64"/>
      <c r="O214" s="58"/>
      <c r="P214" s="64"/>
      <c r="Q214" s="58"/>
      <c r="R214" s="52"/>
      <c r="S214" s="60"/>
      <c r="T214" s="60"/>
      <c r="U214" s="60"/>
      <c r="V214" s="60"/>
      <c r="W214" s="20" t="b">
        <f t="shared" si="6"/>
        <v>1</v>
      </c>
      <c r="X214" s="19" t="b">
        <f t="shared" si="7"/>
        <v>1</v>
      </c>
      <c r="Y214" s="19" t="e">
        <f>O214&gt;___Summary!#REF!</f>
        <v>#REF!</v>
      </c>
      <c r="XEU214" s="189"/>
      <c r="XEV214" s="189"/>
      <c r="XEW214" s="189"/>
      <c r="XEX214" s="189"/>
      <c r="XEY214" s="189"/>
      <c r="XEZ214" s="189"/>
      <c r="XFA214" s="189"/>
      <c r="XFB214" s="189"/>
      <c r="XFC214" s="189"/>
      <c r="XFD214" s="189"/>
    </row>
    <row r="215" spans="1:25 16375:16384" s="54" customFormat="1" ht="42" customHeight="1" x14ac:dyDescent="0.2">
      <c r="A215" s="60"/>
      <c r="B215" s="60"/>
      <c r="C215" s="60"/>
      <c r="D215" s="60"/>
      <c r="E215" s="60"/>
      <c r="F215" s="60"/>
      <c r="G215" s="61"/>
      <c r="H215" s="61"/>
      <c r="I215" s="60"/>
      <c r="J215" s="60"/>
      <c r="K215" s="87"/>
      <c r="L215" s="62"/>
      <c r="M215" s="63"/>
      <c r="N215" s="64"/>
      <c r="O215" s="58"/>
      <c r="P215" s="64"/>
      <c r="Q215" s="58"/>
      <c r="R215" s="52"/>
      <c r="S215" s="60"/>
      <c r="T215" s="60"/>
      <c r="U215" s="60"/>
      <c r="V215" s="60"/>
      <c r="W215" s="20" t="b">
        <f t="shared" si="6"/>
        <v>1</v>
      </c>
      <c r="X215" s="19" t="b">
        <f t="shared" si="7"/>
        <v>1</v>
      </c>
      <c r="Y215" s="19" t="e">
        <f>O215&gt;___Summary!#REF!</f>
        <v>#REF!</v>
      </c>
      <c r="XEU215" s="189"/>
      <c r="XEV215" s="189"/>
      <c r="XEW215" s="189"/>
      <c r="XEX215" s="189"/>
      <c r="XEY215" s="189"/>
      <c r="XEZ215" s="189"/>
      <c r="XFA215" s="189"/>
      <c r="XFB215" s="189"/>
      <c r="XFC215" s="189"/>
      <c r="XFD215" s="189"/>
    </row>
    <row r="216" spans="1:25 16375:16384" s="54" customFormat="1" ht="42" customHeight="1" x14ac:dyDescent="0.2">
      <c r="A216" s="60"/>
      <c r="B216" s="60"/>
      <c r="C216" s="60"/>
      <c r="D216" s="60"/>
      <c r="E216" s="60"/>
      <c r="F216" s="60"/>
      <c r="G216" s="61"/>
      <c r="H216" s="61"/>
      <c r="I216" s="60"/>
      <c r="J216" s="60"/>
      <c r="K216" s="87"/>
      <c r="L216" s="62"/>
      <c r="M216" s="63"/>
      <c r="N216" s="64"/>
      <c r="O216" s="58"/>
      <c r="P216" s="64"/>
      <c r="Q216" s="58"/>
      <c r="R216" s="52"/>
      <c r="S216" s="60"/>
      <c r="T216" s="60"/>
      <c r="U216" s="60"/>
      <c r="V216" s="60"/>
      <c r="W216" s="20" t="b">
        <f t="shared" si="6"/>
        <v>1</v>
      </c>
      <c r="X216" s="19" t="b">
        <f t="shared" si="7"/>
        <v>1</v>
      </c>
      <c r="Y216" s="19" t="e">
        <f>O216&gt;___Summary!#REF!</f>
        <v>#REF!</v>
      </c>
      <c r="XEU216" s="189"/>
      <c r="XEV216" s="189"/>
      <c r="XEW216" s="189"/>
      <c r="XEX216" s="189"/>
      <c r="XEY216" s="189"/>
      <c r="XEZ216" s="189"/>
      <c r="XFA216" s="189"/>
      <c r="XFB216" s="189"/>
      <c r="XFC216" s="189"/>
      <c r="XFD216" s="189"/>
    </row>
    <row r="217" spans="1:25 16375:16384" s="54" customFormat="1" ht="42" customHeight="1" x14ac:dyDescent="0.2">
      <c r="A217" s="60"/>
      <c r="B217" s="60"/>
      <c r="C217" s="60"/>
      <c r="D217" s="60"/>
      <c r="E217" s="60"/>
      <c r="F217" s="60"/>
      <c r="G217" s="61"/>
      <c r="H217" s="61"/>
      <c r="I217" s="60"/>
      <c r="J217" s="60"/>
      <c r="K217" s="87"/>
      <c r="L217" s="62"/>
      <c r="M217" s="63"/>
      <c r="N217" s="64"/>
      <c r="O217" s="58"/>
      <c r="P217" s="64"/>
      <c r="Q217" s="58"/>
      <c r="R217" s="52"/>
      <c r="S217" s="60"/>
      <c r="T217" s="60"/>
      <c r="U217" s="60"/>
      <c r="V217" s="60"/>
      <c r="W217" s="20" t="b">
        <f t="shared" si="6"/>
        <v>1</v>
      </c>
      <c r="X217" s="19" t="b">
        <f t="shared" si="7"/>
        <v>1</v>
      </c>
      <c r="Y217" s="19" t="e">
        <f>O217&gt;___Summary!#REF!</f>
        <v>#REF!</v>
      </c>
      <c r="XEU217" s="189"/>
      <c r="XEV217" s="189"/>
      <c r="XEW217" s="189"/>
      <c r="XEX217" s="189"/>
      <c r="XEY217" s="189"/>
      <c r="XEZ217" s="189"/>
      <c r="XFA217" s="189"/>
      <c r="XFB217" s="189"/>
      <c r="XFC217" s="189"/>
      <c r="XFD217" s="189"/>
    </row>
    <row r="218" spans="1:25 16375:16384" s="54" customFormat="1" ht="42" customHeight="1" x14ac:dyDescent="0.2">
      <c r="A218" s="60"/>
      <c r="B218" s="60"/>
      <c r="C218" s="60"/>
      <c r="D218" s="60"/>
      <c r="E218" s="60"/>
      <c r="F218" s="60"/>
      <c r="G218" s="61"/>
      <c r="H218" s="61"/>
      <c r="I218" s="60"/>
      <c r="J218" s="60"/>
      <c r="K218" s="87"/>
      <c r="L218" s="62"/>
      <c r="M218" s="63"/>
      <c r="N218" s="64"/>
      <c r="O218" s="58"/>
      <c r="P218" s="64"/>
      <c r="Q218" s="58"/>
      <c r="R218" s="52"/>
      <c r="S218" s="60"/>
      <c r="T218" s="60"/>
      <c r="U218" s="60"/>
      <c r="V218" s="60"/>
      <c r="W218" s="20" t="b">
        <f t="shared" si="6"/>
        <v>1</v>
      </c>
      <c r="X218" s="19" t="b">
        <f t="shared" si="7"/>
        <v>1</v>
      </c>
      <c r="Y218" s="19" t="e">
        <f>O218&gt;___Summary!#REF!</f>
        <v>#REF!</v>
      </c>
      <c r="XEU218" s="189"/>
      <c r="XEV218" s="189"/>
      <c r="XEW218" s="189"/>
      <c r="XEX218" s="189"/>
      <c r="XEY218" s="189"/>
      <c r="XEZ218" s="189"/>
      <c r="XFA218" s="189"/>
      <c r="XFB218" s="189"/>
      <c r="XFC218" s="189"/>
      <c r="XFD218" s="189"/>
    </row>
    <row r="219" spans="1:25 16375:16384" s="54" customFormat="1" ht="42" customHeight="1" x14ac:dyDescent="0.2">
      <c r="A219" s="60"/>
      <c r="B219" s="60"/>
      <c r="C219" s="60"/>
      <c r="D219" s="60"/>
      <c r="E219" s="60"/>
      <c r="F219" s="60"/>
      <c r="G219" s="61"/>
      <c r="H219" s="61"/>
      <c r="I219" s="60"/>
      <c r="J219" s="60"/>
      <c r="K219" s="87"/>
      <c r="L219" s="62"/>
      <c r="M219" s="63"/>
      <c r="N219" s="64"/>
      <c r="O219" s="58"/>
      <c r="P219" s="64"/>
      <c r="Q219" s="58"/>
      <c r="R219" s="52"/>
      <c r="S219" s="60"/>
      <c r="T219" s="60"/>
      <c r="U219" s="60"/>
      <c r="V219" s="60"/>
      <c r="W219" s="20" t="b">
        <f t="shared" si="6"/>
        <v>1</v>
      </c>
      <c r="X219" s="19" t="b">
        <f t="shared" si="7"/>
        <v>1</v>
      </c>
      <c r="Y219" s="19" t="e">
        <f>O219&gt;___Summary!#REF!</f>
        <v>#REF!</v>
      </c>
      <c r="XEU219" s="189"/>
      <c r="XEV219" s="189"/>
      <c r="XEW219" s="189"/>
      <c r="XEX219" s="189"/>
      <c r="XEY219" s="189"/>
      <c r="XEZ219" s="189"/>
      <c r="XFA219" s="189"/>
      <c r="XFB219" s="189"/>
      <c r="XFC219" s="189"/>
      <c r="XFD219" s="189"/>
    </row>
    <row r="220" spans="1:25 16375:16384" s="54" customFormat="1" ht="42" customHeight="1" x14ac:dyDescent="0.2">
      <c r="A220" s="60"/>
      <c r="B220" s="60"/>
      <c r="C220" s="60"/>
      <c r="D220" s="60"/>
      <c r="E220" s="60"/>
      <c r="F220" s="60"/>
      <c r="G220" s="61"/>
      <c r="H220" s="61"/>
      <c r="I220" s="60"/>
      <c r="J220" s="60"/>
      <c r="K220" s="87"/>
      <c r="L220" s="62"/>
      <c r="M220" s="63"/>
      <c r="N220" s="64"/>
      <c r="O220" s="58"/>
      <c r="P220" s="64"/>
      <c r="Q220" s="58"/>
      <c r="R220" s="52"/>
      <c r="S220" s="60"/>
      <c r="T220" s="60"/>
      <c r="U220" s="60"/>
      <c r="V220" s="60"/>
      <c r="W220" s="20" t="b">
        <f t="shared" si="6"/>
        <v>1</v>
      </c>
      <c r="X220" s="19" t="b">
        <f t="shared" si="7"/>
        <v>1</v>
      </c>
      <c r="Y220" s="19" t="e">
        <f>O220&gt;___Summary!#REF!</f>
        <v>#REF!</v>
      </c>
      <c r="XEU220" s="189"/>
      <c r="XEV220" s="189"/>
      <c r="XEW220" s="189"/>
      <c r="XEX220" s="189"/>
      <c r="XEY220" s="189"/>
      <c r="XEZ220" s="189"/>
      <c r="XFA220" s="189"/>
      <c r="XFB220" s="189"/>
      <c r="XFC220" s="189"/>
      <c r="XFD220" s="189"/>
    </row>
    <row r="221" spans="1:25 16375:16384" s="54" customFormat="1" ht="42" customHeight="1" x14ac:dyDescent="0.2">
      <c r="A221" s="60"/>
      <c r="B221" s="60"/>
      <c r="C221" s="60"/>
      <c r="D221" s="60"/>
      <c r="E221" s="60"/>
      <c r="F221" s="60"/>
      <c r="G221" s="61"/>
      <c r="H221" s="61"/>
      <c r="I221" s="60"/>
      <c r="J221" s="60"/>
      <c r="K221" s="87"/>
      <c r="L221" s="62"/>
      <c r="M221" s="63"/>
      <c r="N221" s="64"/>
      <c r="O221" s="58"/>
      <c r="P221" s="64"/>
      <c r="Q221" s="58"/>
      <c r="R221" s="52"/>
      <c r="S221" s="60"/>
      <c r="T221" s="60"/>
      <c r="U221" s="60"/>
      <c r="V221" s="60"/>
      <c r="W221" s="20" t="b">
        <f t="shared" si="6"/>
        <v>1</v>
      </c>
      <c r="X221" s="19" t="b">
        <f t="shared" si="7"/>
        <v>1</v>
      </c>
      <c r="Y221" s="19" t="e">
        <f>O221&gt;___Summary!#REF!</f>
        <v>#REF!</v>
      </c>
      <c r="XEU221" s="189"/>
      <c r="XEV221" s="189"/>
      <c r="XEW221" s="189"/>
      <c r="XEX221" s="189"/>
      <c r="XEY221" s="189"/>
      <c r="XEZ221" s="189"/>
      <c r="XFA221" s="189"/>
      <c r="XFB221" s="189"/>
      <c r="XFC221" s="189"/>
      <c r="XFD221" s="189"/>
    </row>
    <row r="222" spans="1:25 16375:16384" s="54" customFormat="1" ht="42" customHeight="1" x14ac:dyDescent="0.2">
      <c r="A222" s="60"/>
      <c r="B222" s="60"/>
      <c r="C222" s="60"/>
      <c r="D222" s="60"/>
      <c r="E222" s="60"/>
      <c r="F222" s="60"/>
      <c r="G222" s="61"/>
      <c r="H222" s="61"/>
      <c r="I222" s="60"/>
      <c r="J222" s="60"/>
      <c r="K222" s="87"/>
      <c r="L222" s="62"/>
      <c r="M222" s="63"/>
      <c r="N222" s="64"/>
      <c r="O222" s="58"/>
      <c r="P222" s="64"/>
      <c r="Q222" s="58"/>
      <c r="R222" s="52"/>
      <c r="S222" s="60"/>
      <c r="T222" s="60"/>
      <c r="U222" s="60"/>
      <c r="V222" s="60"/>
      <c r="W222" s="20" t="b">
        <f t="shared" si="6"/>
        <v>1</v>
      </c>
      <c r="X222" s="19" t="b">
        <f t="shared" si="7"/>
        <v>1</v>
      </c>
      <c r="Y222" s="19" t="e">
        <f>O222&gt;___Summary!#REF!</f>
        <v>#REF!</v>
      </c>
      <c r="XEU222" s="189"/>
      <c r="XEV222" s="189"/>
      <c r="XEW222" s="189"/>
      <c r="XEX222" s="189"/>
      <c r="XEY222" s="189"/>
      <c r="XEZ222" s="189"/>
      <c r="XFA222" s="189"/>
      <c r="XFB222" s="189"/>
      <c r="XFC222" s="189"/>
      <c r="XFD222" s="189"/>
    </row>
    <row r="223" spans="1:25 16375:16384" s="54" customFormat="1" ht="42" customHeight="1" x14ac:dyDescent="0.2">
      <c r="A223" s="60"/>
      <c r="B223" s="60"/>
      <c r="C223" s="60"/>
      <c r="D223" s="60"/>
      <c r="E223" s="60"/>
      <c r="F223" s="60"/>
      <c r="G223" s="61"/>
      <c r="H223" s="61"/>
      <c r="I223" s="60"/>
      <c r="J223" s="60"/>
      <c r="K223" s="87"/>
      <c r="L223" s="62"/>
      <c r="M223" s="63"/>
      <c r="N223" s="64"/>
      <c r="O223" s="58"/>
      <c r="P223" s="64"/>
      <c r="Q223" s="58"/>
      <c r="R223" s="52"/>
      <c r="S223" s="60"/>
      <c r="T223" s="60"/>
      <c r="U223" s="60"/>
      <c r="V223" s="60"/>
      <c r="W223" s="20" t="b">
        <f t="shared" si="6"/>
        <v>1</v>
      </c>
      <c r="X223" s="19" t="b">
        <f t="shared" si="7"/>
        <v>1</v>
      </c>
      <c r="Y223" s="19" t="e">
        <f>O223&gt;___Summary!#REF!</f>
        <v>#REF!</v>
      </c>
      <c r="XEU223" s="189"/>
      <c r="XEV223" s="189"/>
      <c r="XEW223" s="189"/>
      <c r="XEX223" s="189"/>
      <c r="XEY223" s="189"/>
      <c r="XEZ223" s="189"/>
      <c r="XFA223" s="189"/>
      <c r="XFB223" s="189"/>
      <c r="XFC223" s="189"/>
      <c r="XFD223" s="189"/>
    </row>
    <row r="224" spans="1:25 16375:16384" s="54" customFormat="1" ht="42" customHeight="1" x14ac:dyDescent="0.2">
      <c r="A224" s="60"/>
      <c r="B224" s="60"/>
      <c r="C224" s="60"/>
      <c r="D224" s="60"/>
      <c r="E224" s="60"/>
      <c r="F224" s="60"/>
      <c r="G224" s="61"/>
      <c r="H224" s="61"/>
      <c r="I224" s="60"/>
      <c r="J224" s="60"/>
      <c r="K224" s="87"/>
      <c r="L224" s="62"/>
      <c r="M224" s="63"/>
      <c r="N224" s="64"/>
      <c r="O224" s="58"/>
      <c r="P224" s="64"/>
      <c r="Q224" s="58"/>
      <c r="R224" s="52"/>
      <c r="S224" s="60"/>
      <c r="T224" s="60"/>
      <c r="U224" s="60"/>
      <c r="V224" s="60"/>
      <c r="W224" s="20" t="b">
        <f t="shared" si="6"/>
        <v>1</v>
      </c>
      <c r="X224" s="19" t="b">
        <f t="shared" si="7"/>
        <v>1</v>
      </c>
      <c r="Y224" s="19" t="e">
        <f>O224&gt;___Summary!#REF!</f>
        <v>#REF!</v>
      </c>
      <c r="XEU224" s="189"/>
      <c r="XEV224" s="189"/>
      <c r="XEW224" s="189"/>
      <c r="XEX224" s="189"/>
      <c r="XEY224" s="189"/>
      <c r="XEZ224" s="189"/>
      <c r="XFA224" s="189"/>
      <c r="XFB224" s="189"/>
      <c r="XFC224" s="189"/>
      <c r="XFD224" s="189"/>
    </row>
    <row r="225" spans="1:25 16375:16384" s="54" customFormat="1" ht="42" customHeight="1" x14ac:dyDescent="0.2">
      <c r="A225" s="60"/>
      <c r="B225" s="60"/>
      <c r="C225" s="60"/>
      <c r="D225" s="60"/>
      <c r="E225" s="60"/>
      <c r="F225" s="60"/>
      <c r="G225" s="61"/>
      <c r="H225" s="61"/>
      <c r="I225" s="60"/>
      <c r="J225" s="60"/>
      <c r="K225" s="87"/>
      <c r="L225" s="62"/>
      <c r="M225" s="63"/>
      <c r="N225" s="64"/>
      <c r="O225" s="58"/>
      <c r="P225" s="64"/>
      <c r="Q225" s="58"/>
      <c r="R225" s="52"/>
      <c r="S225" s="60"/>
      <c r="T225" s="60"/>
      <c r="U225" s="60"/>
      <c r="V225" s="60"/>
      <c r="W225" s="20" t="b">
        <f t="shared" si="6"/>
        <v>1</v>
      </c>
      <c r="X225" s="19" t="b">
        <f t="shared" si="7"/>
        <v>1</v>
      </c>
      <c r="Y225" s="19" t="e">
        <f>O225&gt;___Summary!#REF!</f>
        <v>#REF!</v>
      </c>
      <c r="XEU225" s="189"/>
      <c r="XEV225" s="189"/>
      <c r="XEW225" s="189"/>
      <c r="XEX225" s="189"/>
      <c r="XEY225" s="189"/>
      <c r="XEZ225" s="189"/>
      <c r="XFA225" s="189"/>
      <c r="XFB225" s="189"/>
      <c r="XFC225" s="189"/>
      <c r="XFD225" s="189"/>
    </row>
    <row r="226" spans="1:25 16375:16384" s="54" customFormat="1" ht="42" customHeight="1" x14ac:dyDescent="0.2">
      <c r="A226" s="60"/>
      <c r="B226" s="60"/>
      <c r="C226" s="60"/>
      <c r="D226" s="60"/>
      <c r="E226" s="60"/>
      <c r="F226" s="60"/>
      <c r="G226" s="61"/>
      <c r="H226" s="61"/>
      <c r="I226" s="60"/>
      <c r="J226" s="60"/>
      <c r="K226" s="87"/>
      <c r="L226" s="62"/>
      <c r="M226" s="63"/>
      <c r="N226" s="64"/>
      <c r="O226" s="58"/>
      <c r="P226" s="64"/>
      <c r="Q226" s="58"/>
      <c r="R226" s="52"/>
      <c r="S226" s="60"/>
      <c r="T226" s="60"/>
      <c r="U226" s="60"/>
      <c r="V226" s="60"/>
      <c r="W226" s="20" t="b">
        <f t="shared" si="6"/>
        <v>1</v>
      </c>
      <c r="X226" s="19" t="b">
        <f t="shared" si="7"/>
        <v>1</v>
      </c>
      <c r="Y226" s="19" t="e">
        <f>O226&gt;___Summary!#REF!</f>
        <v>#REF!</v>
      </c>
      <c r="XEU226" s="189"/>
      <c r="XEV226" s="189"/>
      <c r="XEW226" s="189"/>
      <c r="XEX226" s="189"/>
      <c r="XEY226" s="189"/>
      <c r="XEZ226" s="189"/>
      <c r="XFA226" s="189"/>
      <c r="XFB226" s="189"/>
      <c r="XFC226" s="189"/>
      <c r="XFD226" s="189"/>
    </row>
    <row r="227" spans="1:25 16375:16384" s="54" customFormat="1" ht="42" customHeight="1" x14ac:dyDescent="0.2">
      <c r="A227" s="60"/>
      <c r="B227" s="60"/>
      <c r="C227" s="60"/>
      <c r="D227" s="60"/>
      <c r="E227" s="60"/>
      <c r="F227" s="60"/>
      <c r="G227" s="61"/>
      <c r="H227" s="61"/>
      <c r="I227" s="60"/>
      <c r="J227" s="60"/>
      <c r="K227" s="87"/>
      <c r="L227" s="62"/>
      <c r="M227" s="63"/>
      <c r="N227" s="64"/>
      <c r="O227" s="58"/>
      <c r="P227" s="64"/>
      <c r="Q227" s="58"/>
      <c r="R227" s="52"/>
      <c r="S227" s="60"/>
      <c r="T227" s="60"/>
      <c r="U227" s="60"/>
      <c r="V227" s="60"/>
      <c r="W227" s="20" t="b">
        <f t="shared" si="6"/>
        <v>1</v>
      </c>
      <c r="X227" s="19" t="b">
        <f t="shared" si="7"/>
        <v>1</v>
      </c>
      <c r="Y227" s="19" t="e">
        <f>O227&gt;___Summary!#REF!</f>
        <v>#REF!</v>
      </c>
      <c r="XEU227" s="189"/>
      <c r="XEV227" s="189"/>
      <c r="XEW227" s="189"/>
      <c r="XEX227" s="189"/>
      <c r="XEY227" s="189"/>
      <c r="XEZ227" s="189"/>
      <c r="XFA227" s="189"/>
      <c r="XFB227" s="189"/>
      <c r="XFC227" s="189"/>
      <c r="XFD227" s="189"/>
    </row>
    <row r="228" spans="1:25 16375:16384" s="54" customFormat="1" ht="42" customHeight="1" x14ac:dyDescent="0.2">
      <c r="A228" s="60"/>
      <c r="B228" s="60"/>
      <c r="C228" s="60"/>
      <c r="D228" s="60"/>
      <c r="E228" s="60"/>
      <c r="F228" s="60"/>
      <c r="G228" s="61"/>
      <c r="H228" s="61"/>
      <c r="I228" s="60"/>
      <c r="J228" s="60"/>
      <c r="K228" s="87"/>
      <c r="L228" s="62"/>
      <c r="M228" s="63"/>
      <c r="N228" s="64"/>
      <c r="O228" s="58"/>
      <c r="P228" s="64"/>
      <c r="Q228" s="58"/>
      <c r="R228" s="52"/>
      <c r="S228" s="60"/>
      <c r="T228" s="60"/>
      <c r="U228" s="60"/>
      <c r="V228" s="60"/>
      <c r="W228" s="20" t="b">
        <f t="shared" si="6"/>
        <v>1</v>
      </c>
      <c r="X228" s="19" t="b">
        <f t="shared" si="7"/>
        <v>1</v>
      </c>
      <c r="Y228" s="19" t="e">
        <f>O228&gt;___Summary!#REF!</f>
        <v>#REF!</v>
      </c>
      <c r="XEU228" s="189"/>
      <c r="XEV228" s="189"/>
      <c r="XEW228" s="189"/>
      <c r="XEX228" s="189"/>
      <c r="XEY228" s="189"/>
      <c r="XEZ228" s="189"/>
      <c r="XFA228" s="189"/>
      <c r="XFB228" s="189"/>
      <c r="XFC228" s="189"/>
      <c r="XFD228" s="189"/>
    </row>
    <row r="229" spans="1:25 16375:16384" s="54" customFormat="1" ht="42" customHeight="1" x14ac:dyDescent="0.2">
      <c r="A229" s="60"/>
      <c r="B229" s="60"/>
      <c r="C229" s="60"/>
      <c r="D229" s="60"/>
      <c r="E229" s="60"/>
      <c r="F229" s="60"/>
      <c r="G229" s="61"/>
      <c r="H229" s="61"/>
      <c r="I229" s="60"/>
      <c r="J229" s="60"/>
      <c r="K229" s="87"/>
      <c r="L229" s="62"/>
      <c r="M229" s="63"/>
      <c r="N229" s="64"/>
      <c r="O229" s="58"/>
      <c r="P229" s="64"/>
      <c r="Q229" s="58"/>
      <c r="R229" s="52"/>
      <c r="S229" s="60"/>
      <c r="T229" s="60"/>
      <c r="U229" s="60"/>
      <c r="V229" s="60"/>
      <c r="W229" s="20" t="b">
        <f t="shared" si="6"/>
        <v>1</v>
      </c>
      <c r="X229" s="19" t="b">
        <f t="shared" si="7"/>
        <v>1</v>
      </c>
      <c r="Y229" s="19" t="e">
        <f>O229&gt;___Summary!#REF!</f>
        <v>#REF!</v>
      </c>
      <c r="XEU229" s="189"/>
      <c r="XEV229" s="189"/>
      <c r="XEW229" s="189"/>
      <c r="XEX229" s="189"/>
      <c r="XEY229" s="189"/>
      <c r="XEZ229" s="189"/>
      <c r="XFA229" s="189"/>
      <c r="XFB229" s="189"/>
      <c r="XFC229" s="189"/>
      <c r="XFD229" s="189"/>
    </row>
    <row r="230" spans="1:25 16375:16384" s="54" customFormat="1" ht="42" customHeight="1" x14ac:dyDescent="0.2">
      <c r="A230" s="60"/>
      <c r="B230" s="60"/>
      <c r="C230" s="60"/>
      <c r="D230" s="60"/>
      <c r="E230" s="60"/>
      <c r="F230" s="60"/>
      <c r="G230" s="61"/>
      <c r="H230" s="61"/>
      <c r="I230" s="60"/>
      <c r="J230" s="60"/>
      <c r="K230" s="87"/>
      <c r="L230" s="62"/>
      <c r="M230" s="63"/>
      <c r="N230" s="64"/>
      <c r="O230" s="58"/>
      <c r="P230" s="64"/>
      <c r="Q230" s="58"/>
      <c r="R230" s="52"/>
      <c r="S230" s="60"/>
      <c r="T230" s="60"/>
      <c r="U230" s="60"/>
      <c r="V230" s="60"/>
      <c r="W230" s="20" t="b">
        <f t="shared" si="6"/>
        <v>1</v>
      </c>
      <c r="X230" s="19" t="b">
        <f t="shared" si="7"/>
        <v>1</v>
      </c>
      <c r="Y230" s="19" t="e">
        <f>O230&gt;___Summary!#REF!</f>
        <v>#REF!</v>
      </c>
      <c r="XEU230" s="189"/>
      <c r="XEV230" s="189"/>
      <c r="XEW230" s="189"/>
      <c r="XEX230" s="189"/>
      <c r="XEY230" s="189"/>
      <c r="XEZ230" s="189"/>
      <c r="XFA230" s="189"/>
      <c r="XFB230" s="189"/>
      <c r="XFC230" s="189"/>
      <c r="XFD230" s="189"/>
    </row>
    <row r="231" spans="1:25 16375:16384" s="54" customFormat="1" ht="42" customHeight="1" x14ac:dyDescent="0.2">
      <c r="A231" s="60"/>
      <c r="B231" s="60"/>
      <c r="C231" s="60"/>
      <c r="D231" s="60"/>
      <c r="E231" s="60"/>
      <c r="F231" s="60"/>
      <c r="G231" s="61"/>
      <c r="H231" s="61"/>
      <c r="I231" s="60"/>
      <c r="J231" s="60"/>
      <c r="K231" s="87"/>
      <c r="L231" s="62"/>
      <c r="M231" s="63"/>
      <c r="N231" s="64"/>
      <c r="O231" s="58"/>
      <c r="P231" s="64"/>
      <c r="Q231" s="58"/>
      <c r="R231" s="52"/>
      <c r="S231" s="60"/>
      <c r="T231" s="60"/>
      <c r="U231" s="60"/>
      <c r="V231" s="60"/>
      <c r="W231" s="20" t="b">
        <f t="shared" si="6"/>
        <v>1</v>
      </c>
      <c r="X231" s="19" t="b">
        <f t="shared" si="7"/>
        <v>1</v>
      </c>
      <c r="Y231" s="19" t="e">
        <f>O231&gt;___Summary!#REF!</f>
        <v>#REF!</v>
      </c>
      <c r="XEU231" s="189"/>
      <c r="XEV231" s="189"/>
      <c r="XEW231" s="189"/>
      <c r="XEX231" s="189"/>
      <c r="XEY231" s="189"/>
      <c r="XEZ231" s="189"/>
      <c r="XFA231" s="189"/>
      <c r="XFB231" s="189"/>
      <c r="XFC231" s="189"/>
      <c r="XFD231" s="189"/>
    </row>
    <row r="232" spans="1:25 16375:16384" s="54" customFormat="1" ht="42" customHeight="1" x14ac:dyDescent="0.2">
      <c r="A232" s="60"/>
      <c r="B232" s="60"/>
      <c r="C232" s="60"/>
      <c r="D232" s="60"/>
      <c r="E232" s="60"/>
      <c r="F232" s="60"/>
      <c r="G232" s="61"/>
      <c r="H232" s="61"/>
      <c r="I232" s="60"/>
      <c r="J232" s="60"/>
      <c r="K232" s="87"/>
      <c r="L232" s="62"/>
      <c r="M232" s="63"/>
      <c r="N232" s="64"/>
      <c r="O232" s="58"/>
      <c r="P232" s="64"/>
      <c r="Q232" s="58"/>
      <c r="R232" s="52"/>
      <c r="S232" s="60"/>
      <c r="T232" s="60"/>
      <c r="U232" s="60"/>
      <c r="V232" s="60"/>
      <c r="W232" s="20" t="b">
        <f t="shared" si="6"/>
        <v>1</v>
      </c>
      <c r="X232" s="19" t="b">
        <f t="shared" si="7"/>
        <v>1</v>
      </c>
      <c r="Y232" s="19" t="e">
        <f>O232&gt;___Summary!#REF!</f>
        <v>#REF!</v>
      </c>
      <c r="XEU232" s="189"/>
      <c r="XEV232" s="189"/>
      <c r="XEW232" s="189"/>
      <c r="XEX232" s="189"/>
      <c r="XEY232" s="189"/>
      <c r="XEZ232" s="189"/>
      <c r="XFA232" s="189"/>
      <c r="XFB232" s="189"/>
      <c r="XFC232" s="189"/>
      <c r="XFD232" s="189"/>
    </row>
    <row r="233" spans="1:25 16375:16384" s="54" customFormat="1" ht="42" customHeight="1" x14ac:dyDescent="0.2">
      <c r="A233" s="60"/>
      <c r="B233" s="60"/>
      <c r="C233" s="60"/>
      <c r="D233" s="60"/>
      <c r="E233" s="60"/>
      <c r="F233" s="60"/>
      <c r="G233" s="61"/>
      <c r="H233" s="61"/>
      <c r="I233" s="60"/>
      <c r="J233" s="60"/>
      <c r="K233" s="87"/>
      <c r="L233" s="62"/>
      <c r="M233" s="63"/>
      <c r="N233" s="64"/>
      <c r="O233" s="58"/>
      <c r="P233" s="64"/>
      <c r="Q233" s="58"/>
      <c r="R233" s="52"/>
      <c r="S233" s="60"/>
      <c r="T233" s="60"/>
      <c r="U233" s="60"/>
      <c r="V233" s="60"/>
      <c r="W233" s="20" t="b">
        <f t="shared" si="6"/>
        <v>1</v>
      </c>
      <c r="X233" s="19" t="b">
        <f t="shared" si="7"/>
        <v>1</v>
      </c>
      <c r="Y233" s="19" t="e">
        <f>O233&gt;___Summary!#REF!</f>
        <v>#REF!</v>
      </c>
      <c r="XEU233" s="189"/>
      <c r="XEV233" s="189"/>
      <c r="XEW233" s="189"/>
      <c r="XEX233" s="189"/>
      <c r="XEY233" s="189"/>
      <c r="XEZ233" s="189"/>
      <c r="XFA233" s="189"/>
      <c r="XFB233" s="189"/>
      <c r="XFC233" s="189"/>
      <c r="XFD233" s="189"/>
    </row>
    <row r="234" spans="1:25 16375:16384" s="54" customFormat="1" ht="42" customHeight="1" x14ac:dyDescent="0.2">
      <c r="A234" s="60"/>
      <c r="B234" s="60"/>
      <c r="C234" s="60"/>
      <c r="D234" s="60"/>
      <c r="E234" s="60"/>
      <c r="F234" s="60"/>
      <c r="G234" s="61"/>
      <c r="H234" s="61"/>
      <c r="I234" s="60"/>
      <c r="J234" s="60"/>
      <c r="K234" s="87"/>
      <c r="L234" s="62"/>
      <c r="M234" s="63"/>
      <c r="N234" s="64"/>
      <c r="O234" s="58"/>
      <c r="P234" s="64"/>
      <c r="Q234" s="58"/>
      <c r="R234" s="52"/>
      <c r="S234" s="60"/>
      <c r="T234" s="60"/>
      <c r="U234" s="60"/>
      <c r="V234" s="60"/>
      <c r="W234" s="20" t="b">
        <f t="shared" si="6"/>
        <v>1</v>
      </c>
      <c r="X234" s="19" t="b">
        <f t="shared" si="7"/>
        <v>1</v>
      </c>
      <c r="Y234" s="19" t="e">
        <f>O234&gt;___Summary!#REF!</f>
        <v>#REF!</v>
      </c>
      <c r="XEU234" s="189"/>
      <c r="XEV234" s="189"/>
      <c r="XEW234" s="189"/>
      <c r="XEX234" s="189"/>
      <c r="XEY234" s="189"/>
      <c r="XEZ234" s="189"/>
      <c r="XFA234" s="189"/>
      <c r="XFB234" s="189"/>
      <c r="XFC234" s="189"/>
      <c r="XFD234" s="189"/>
    </row>
    <row r="235" spans="1:25 16375:16384" s="54" customFormat="1" ht="42" customHeight="1" x14ac:dyDescent="0.2">
      <c r="A235" s="60"/>
      <c r="B235" s="60"/>
      <c r="C235" s="60"/>
      <c r="D235" s="60"/>
      <c r="E235" s="60"/>
      <c r="F235" s="60"/>
      <c r="G235" s="61"/>
      <c r="H235" s="61"/>
      <c r="I235" s="60"/>
      <c r="J235" s="60"/>
      <c r="K235" s="87"/>
      <c r="L235" s="62"/>
      <c r="M235" s="63"/>
      <c r="N235" s="64"/>
      <c r="O235" s="58"/>
      <c r="P235" s="64"/>
      <c r="Q235" s="58"/>
      <c r="R235" s="52"/>
      <c r="S235" s="60"/>
      <c r="T235" s="60"/>
      <c r="U235" s="60"/>
      <c r="V235" s="60"/>
      <c r="W235" s="20" t="b">
        <f t="shared" si="6"/>
        <v>1</v>
      </c>
      <c r="X235" s="19" t="b">
        <f t="shared" si="7"/>
        <v>1</v>
      </c>
      <c r="Y235" s="19" t="e">
        <f>O235&gt;___Summary!#REF!</f>
        <v>#REF!</v>
      </c>
      <c r="XEU235" s="189"/>
      <c r="XEV235" s="189"/>
      <c r="XEW235" s="189"/>
      <c r="XEX235" s="189"/>
      <c r="XEY235" s="189"/>
      <c r="XEZ235" s="189"/>
      <c r="XFA235" s="189"/>
      <c r="XFB235" s="189"/>
      <c r="XFC235" s="189"/>
      <c r="XFD235" s="189"/>
    </row>
    <row r="236" spans="1:25 16375:16384" s="54" customFormat="1" ht="42" customHeight="1" x14ac:dyDescent="0.2">
      <c r="A236" s="60"/>
      <c r="B236" s="60"/>
      <c r="C236" s="60"/>
      <c r="D236" s="60"/>
      <c r="E236" s="60"/>
      <c r="F236" s="60"/>
      <c r="G236" s="61"/>
      <c r="H236" s="61"/>
      <c r="I236" s="60"/>
      <c r="J236" s="60"/>
      <c r="K236" s="87"/>
      <c r="L236" s="62"/>
      <c r="M236" s="63"/>
      <c r="N236" s="64"/>
      <c r="O236" s="58"/>
      <c r="P236" s="64"/>
      <c r="Q236" s="58"/>
      <c r="R236" s="52"/>
      <c r="S236" s="60"/>
      <c r="T236" s="60"/>
      <c r="U236" s="60"/>
      <c r="V236" s="60"/>
      <c r="W236" s="20" t="b">
        <f t="shared" si="6"/>
        <v>1</v>
      </c>
      <c r="X236" s="19" t="b">
        <f t="shared" si="7"/>
        <v>1</v>
      </c>
      <c r="Y236" s="19" t="e">
        <f>O236&gt;___Summary!#REF!</f>
        <v>#REF!</v>
      </c>
      <c r="XEU236" s="189"/>
      <c r="XEV236" s="189"/>
      <c r="XEW236" s="189"/>
      <c r="XEX236" s="189"/>
      <c r="XEY236" s="189"/>
      <c r="XEZ236" s="189"/>
      <c r="XFA236" s="189"/>
      <c r="XFB236" s="189"/>
      <c r="XFC236" s="189"/>
      <c r="XFD236" s="189"/>
    </row>
    <row r="237" spans="1:25 16375:16384" s="54" customFormat="1" ht="42" customHeight="1" x14ac:dyDescent="0.2">
      <c r="A237" s="60"/>
      <c r="B237" s="60"/>
      <c r="C237" s="60"/>
      <c r="D237" s="60"/>
      <c r="E237" s="60"/>
      <c r="F237" s="60"/>
      <c r="G237" s="61"/>
      <c r="H237" s="61"/>
      <c r="I237" s="60"/>
      <c r="J237" s="60"/>
      <c r="K237" s="87"/>
      <c r="L237" s="62"/>
      <c r="M237" s="63"/>
      <c r="N237" s="64"/>
      <c r="O237" s="58"/>
      <c r="P237" s="64"/>
      <c r="Q237" s="58"/>
      <c r="R237" s="52"/>
      <c r="S237" s="60"/>
      <c r="T237" s="60"/>
      <c r="U237" s="60"/>
      <c r="V237" s="60"/>
      <c r="W237" s="20" t="b">
        <f t="shared" si="6"/>
        <v>1</v>
      </c>
      <c r="X237" s="19" t="b">
        <f t="shared" si="7"/>
        <v>1</v>
      </c>
      <c r="Y237" s="19" t="e">
        <f>O237&gt;___Summary!#REF!</f>
        <v>#REF!</v>
      </c>
      <c r="XEU237" s="189"/>
      <c r="XEV237" s="189"/>
      <c r="XEW237" s="189"/>
      <c r="XEX237" s="189"/>
      <c r="XEY237" s="189"/>
      <c r="XEZ237" s="189"/>
      <c r="XFA237" s="189"/>
      <c r="XFB237" s="189"/>
      <c r="XFC237" s="189"/>
      <c r="XFD237" s="189"/>
    </row>
    <row r="238" spans="1:25 16375:16384" s="54" customFormat="1" ht="42" customHeight="1" x14ac:dyDescent="0.2">
      <c r="A238" s="60"/>
      <c r="B238" s="60"/>
      <c r="C238" s="60"/>
      <c r="D238" s="60"/>
      <c r="E238" s="60"/>
      <c r="F238" s="60"/>
      <c r="G238" s="61"/>
      <c r="H238" s="61"/>
      <c r="I238" s="60"/>
      <c r="J238" s="60"/>
      <c r="K238" s="87"/>
      <c r="L238" s="62"/>
      <c r="M238" s="63"/>
      <c r="N238" s="64"/>
      <c r="O238" s="58"/>
      <c r="P238" s="64"/>
      <c r="Q238" s="58"/>
      <c r="R238" s="52"/>
      <c r="S238" s="60"/>
      <c r="T238" s="60"/>
      <c r="U238" s="60"/>
      <c r="V238" s="60"/>
      <c r="W238" s="20" t="b">
        <f t="shared" si="6"/>
        <v>1</v>
      </c>
      <c r="X238" s="19" t="b">
        <f t="shared" si="7"/>
        <v>1</v>
      </c>
      <c r="Y238" s="19" t="e">
        <f>O238&gt;___Summary!#REF!</f>
        <v>#REF!</v>
      </c>
      <c r="XEU238" s="189"/>
      <c r="XEV238" s="189"/>
      <c r="XEW238" s="189"/>
      <c r="XEX238" s="189"/>
      <c r="XEY238" s="189"/>
      <c r="XEZ238" s="189"/>
      <c r="XFA238" s="189"/>
      <c r="XFB238" s="189"/>
      <c r="XFC238" s="189"/>
      <c r="XFD238" s="189"/>
    </row>
    <row r="239" spans="1:25 16375:16384" s="54" customFormat="1" ht="42" customHeight="1" x14ac:dyDescent="0.2">
      <c r="A239" s="60"/>
      <c r="B239" s="60"/>
      <c r="C239" s="60"/>
      <c r="D239" s="60"/>
      <c r="E239" s="60"/>
      <c r="F239" s="60"/>
      <c r="G239" s="61"/>
      <c r="H239" s="61"/>
      <c r="I239" s="60"/>
      <c r="J239" s="60"/>
      <c r="K239" s="87"/>
      <c r="L239" s="62"/>
      <c r="M239" s="63"/>
      <c r="N239" s="64"/>
      <c r="O239" s="58"/>
      <c r="P239" s="64"/>
      <c r="Q239" s="58"/>
      <c r="R239" s="52"/>
      <c r="S239" s="60"/>
      <c r="T239" s="60"/>
      <c r="U239" s="60"/>
      <c r="V239" s="60"/>
      <c r="W239" s="20" t="b">
        <f t="shared" si="6"/>
        <v>1</v>
      </c>
      <c r="X239" s="19" t="b">
        <f t="shared" si="7"/>
        <v>1</v>
      </c>
      <c r="Y239" s="19" t="e">
        <f>O239&gt;___Summary!#REF!</f>
        <v>#REF!</v>
      </c>
      <c r="XEU239" s="189"/>
      <c r="XEV239" s="189"/>
      <c r="XEW239" s="189"/>
      <c r="XEX239" s="189"/>
      <c r="XEY239" s="189"/>
      <c r="XEZ239" s="189"/>
      <c r="XFA239" s="189"/>
      <c r="XFB239" s="189"/>
      <c r="XFC239" s="189"/>
      <c r="XFD239" s="189"/>
    </row>
    <row r="240" spans="1:25 16375:16384" s="54" customFormat="1" ht="42" customHeight="1" x14ac:dyDescent="0.2">
      <c r="A240" s="60"/>
      <c r="B240" s="60"/>
      <c r="C240" s="60"/>
      <c r="D240" s="60"/>
      <c r="E240" s="60"/>
      <c r="F240" s="60"/>
      <c r="G240" s="61"/>
      <c r="H240" s="61"/>
      <c r="I240" s="60"/>
      <c r="J240" s="60"/>
      <c r="K240" s="87"/>
      <c r="L240" s="62"/>
      <c r="M240" s="63"/>
      <c r="N240" s="64"/>
      <c r="O240" s="58"/>
      <c r="P240" s="64"/>
      <c r="Q240" s="58"/>
      <c r="R240" s="52"/>
      <c r="S240" s="60"/>
      <c r="T240" s="60"/>
      <c r="U240" s="60"/>
      <c r="V240" s="60"/>
      <c r="W240" s="20" t="b">
        <f t="shared" si="6"/>
        <v>1</v>
      </c>
      <c r="X240" s="19" t="b">
        <f t="shared" si="7"/>
        <v>1</v>
      </c>
      <c r="Y240" s="19" t="e">
        <f>O240&gt;___Summary!#REF!</f>
        <v>#REF!</v>
      </c>
      <c r="XEU240" s="189"/>
      <c r="XEV240" s="189"/>
      <c r="XEW240" s="189"/>
      <c r="XEX240" s="189"/>
      <c r="XEY240" s="189"/>
      <c r="XEZ240" s="189"/>
      <c r="XFA240" s="189"/>
      <c r="XFB240" s="189"/>
      <c r="XFC240" s="189"/>
      <c r="XFD240" s="189"/>
    </row>
    <row r="241" spans="1:25 16375:16384" s="54" customFormat="1" ht="42" customHeight="1" x14ac:dyDescent="0.2">
      <c r="A241" s="60"/>
      <c r="B241" s="60"/>
      <c r="C241" s="60"/>
      <c r="D241" s="60"/>
      <c r="E241" s="60"/>
      <c r="F241" s="60"/>
      <c r="G241" s="61"/>
      <c r="H241" s="61"/>
      <c r="I241" s="60"/>
      <c r="J241" s="60"/>
      <c r="K241" s="87"/>
      <c r="L241" s="62"/>
      <c r="M241" s="63"/>
      <c r="N241" s="64"/>
      <c r="O241" s="58"/>
      <c r="P241" s="64"/>
      <c r="Q241" s="58"/>
      <c r="R241" s="52"/>
      <c r="S241" s="60"/>
      <c r="T241" s="60"/>
      <c r="U241" s="60"/>
      <c r="V241" s="60"/>
      <c r="W241" s="20" t="b">
        <f t="shared" si="6"/>
        <v>1</v>
      </c>
      <c r="X241" s="19" t="b">
        <f t="shared" si="7"/>
        <v>1</v>
      </c>
      <c r="Y241" s="19" t="e">
        <f>O241&gt;___Summary!#REF!</f>
        <v>#REF!</v>
      </c>
      <c r="XEU241" s="189"/>
      <c r="XEV241" s="189"/>
      <c r="XEW241" s="189"/>
      <c r="XEX241" s="189"/>
      <c r="XEY241" s="189"/>
      <c r="XEZ241" s="189"/>
      <c r="XFA241" s="189"/>
      <c r="XFB241" s="189"/>
      <c r="XFC241" s="189"/>
      <c r="XFD241" s="189"/>
    </row>
    <row r="242" spans="1:25 16375:16384" s="54" customFormat="1" ht="42" customHeight="1" x14ac:dyDescent="0.2">
      <c r="A242" s="60"/>
      <c r="B242" s="60"/>
      <c r="C242" s="60"/>
      <c r="D242" s="60"/>
      <c r="E242" s="60"/>
      <c r="F242" s="60"/>
      <c r="G242" s="61"/>
      <c r="H242" s="61"/>
      <c r="I242" s="60"/>
      <c r="J242" s="60"/>
      <c r="K242" s="87"/>
      <c r="L242" s="62"/>
      <c r="M242" s="63"/>
      <c r="N242" s="64"/>
      <c r="O242" s="58"/>
      <c r="P242" s="64"/>
      <c r="Q242" s="58"/>
      <c r="R242" s="52"/>
      <c r="S242" s="60"/>
      <c r="T242" s="60"/>
      <c r="U242" s="60"/>
      <c r="V242" s="60"/>
      <c r="W242" s="20" t="b">
        <f t="shared" si="6"/>
        <v>1</v>
      </c>
      <c r="X242" s="19" t="b">
        <f t="shared" si="7"/>
        <v>1</v>
      </c>
      <c r="Y242" s="19" t="e">
        <f>O242&gt;___Summary!#REF!</f>
        <v>#REF!</v>
      </c>
      <c r="XEU242" s="189"/>
      <c r="XEV242" s="189"/>
      <c r="XEW242" s="189"/>
      <c r="XEX242" s="189"/>
      <c r="XEY242" s="189"/>
      <c r="XEZ242" s="189"/>
      <c r="XFA242" s="189"/>
      <c r="XFB242" s="189"/>
      <c r="XFC242" s="189"/>
      <c r="XFD242" s="189"/>
    </row>
    <row r="243" spans="1:25 16375:16384" s="54" customFormat="1" ht="42" customHeight="1" x14ac:dyDescent="0.2">
      <c r="A243" s="60"/>
      <c r="B243" s="60"/>
      <c r="C243" s="60"/>
      <c r="D243" s="60"/>
      <c r="E243" s="60"/>
      <c r="F243" s="60"/>
      <c r="G243" s="61"/>
      <c r="H243" s="61"/>
      <c r="I243" s="60"/>
      <c r="J243" s="60"/>
      <c r="K243" s="87"/>
      <c r="L243" s="62"/>
      <c r="M243" s="63"/>
      <c r="N243" s="64"/>
      <c r="O243" s="58"/>
      <c r="P243" s="64"/>
      <c r="Q243" s="58"/>
      <c r="R243" s="52"/>
      <c r="S243" s="60"/>
      <c r="T243" s="60"/>
      <c r="U243" s="60"/>
      <c r="V243" s="60"/>
      <c r="W243" s="20" t="b">
        <f t="shared" si="6"/>
        <v>1</v>
      </c>
      <c r="X243" s="19" t="b">
        <f t="shared" si="7"/>
        <v>1</v>
      </c>
      <c r="Y243" s="19" t="e">
        <f>O243&gt;___Summary!#REF!</f>
        <v>#REF!</v>
      </c>
      <c r="XEU243" s="189"/>
      <c r="XEV243" s="189"/>
      <c r="XEW243" s="189"/>
      <c r="XEX243" s="189"/>
      <c r="XEY243" s="189"/>
      <c r="XEZ243" s="189"/>
      <c r="XFA243" s="189"/>
      <c r="XFB243" s="189"/>
      <c r="XFC243" s="189"/>
      <c r="XFD243" s="189"/>
    </row>
    <row r="244" spans="1:25 16375:16384" s="54" customFormat="1" ht="42" customHeight="1" x14ac:dyDescent="0.2">
      <c r="A244" s="60"/>
      <c r="B244" s="60"/>
      <c r="C244" s="60"/>
      <c r="D244" s="60"/>
      <c r="E244" s="60"/>
      <c r="F244" s="60"/>
      <c r="G244" s="61"/>
      <c r="H244" s="61"/>
      <c r="I244" s="60"/>
      <c r="J244" s="60"/>
      <c r="K244" s="87"/>
      <c r="L244" s="62"/>
      <c r="M244" s="63"/>
      <c r="N244" s="64"/>
      <c r="O244" s="58"/>
      <c r="P244" s="64"/>
      <c r="Q244" s="58"/>
      <c r="R244" s="52"/>
      <c r="S244" s="60"/>
      <c r="T244" s="60"/>
      <c r="U244" s="60"/>
      <c r="V244" s="60"/>
      <c r="W244" s="20" t="b">
        <f t="shared" si="6"/>
        <v>1</v>
      </c>
      <c r="X244" s="19" t="b">
        <f t="shared" si="7"/>
        <v>1</v>
      </c>
      <c r="Y244" s="19" t="e">
        <f>O244&gt;___Summary!#REF!</f>
        <v>#REF!</v>
      </c>
      <c r="XEU244" s="189"/>
      <c r="XEV244" s="189"/>
      <c r="XEW244" s="189"/>
      <c r="XEX244" s="189"/>
      <c r="XEY244" s="189"/>
      <c r="XEZ244" s="189"/>
      <c r="XFA244" s="189"/>
      <c r="XFB244" s="189"/>
      <c r="XFC244" s="189"/>
      <c r="XFD244" s="189"/>
    </row>
    <row r="245" spans="1:25 16375:16384" s="54" customFormat="1" ht="42" customHeight="1" x14ac:dyDescent="0.2">
      <c r="A245" s="60"/>
      <c r="B245" s="60"/>
      <c r="C245" s="60"/>
      <c r="D245" s="60"/>
      <c r="E245" s="60"/>
      <c r="F245" s="60"/>
      <c r="G245" s="61"/>
      <c r="H245" s="61"/>
      <c r="I245" s="60"/>
      <c r="J245" s="60"/>
      <c r="K245" s="87"/>
      <c r="L245" s="62"/>
      <c r="M245" s="63"/>
      <c r="N245" s="64"/>
      <c r="O245" s="58"/>
      <c r="P245" s="64"/>
      <c r="Q245" s="58"/>
      <c r="R245" s="52"/>
      <c r="S245" s="60"/>
      <c r="T245" s="60"/>
      <c r="U245" s="60"/>
      <c r="V245" s="60"/>
      <c r="W245" s="20" t="b">
        <f t="shared" si="6"/>
        <v>1</v>
      </c>
      <c r="X245" s="19" t="b">
        <f t="shared" si="7"/>
        <v>1</v>
      </c>
      <c r="Y245" s="19" t="e">
        <f>O245&gt;___Summary!#REF!</f>
        <v>#REF!</v>
      </c>
      <c r="XEU245" s="189"/>
      <c r="XEV245" s="189"/>
      <c r="XEW245" s="189"/>
      <c r="XEX245" s="189"/>
      <c r="XEY245" s="189"/>
      <c r="XEZ245" s="189"/>
      <c r="XFA245" s="189"/>
      <c r="XFB245" s="189"/>
      <c r="XFC245" s="189"/>
      <c r="XFD245" s="189"/>
    </row>
    <row r="246" spans="1:25 16375:16384" s="54" customFormat="1" ht="42" customHeight="1" x14ac:dyDescent="0.2">
      <c r="A246" s="60"/>
      <c r="B246" s="60"/>
      <c r="C246" s="60"/>
      <c r="D246" s="60"/>
      <c r="E246" s="60"/>
      <c r="F246" s="60"/>
      <c r="G246" s="61"/>
      <c r="H246" s="61"/>
      <c r="I246" s="60"/>
      <c r="J246" s="60"/>
      <c r="K246" s="87"/>
      <c r="L246" s="62"/>
      <c r="M246" s="63"/>
      <c r="N246" s="64"/>
      <c r="O246" s="58"/>
      <c r="P246" s="64"/>
      <c r="Q246" s="58"/>
      <c r="R246" s="52"/>
      <c r="S246" s="60"/>
      <c r="T246" s="60"/>
      <c r="U246" s="60"/>
      <c r="V246" s="60"/>
      <c r="W246" s="20" t="b">
        <f t="shared" si="6"/>
        <v>1</v>
      </c>
      <c r="X246" s="19" t="b">
        <f t="shared" si="7"/>
        <v>1</v>
      </c>
      <c r="Y246" s="19" t="e">
        <f>O246&gt;___Summary!#REF!</f>
        <v>#REF!</v>
      </c>
      <c r="XEU246" s="189"/>
      <c r="XEV246" s="189"/>
      <c r="XEW246" s="189"/>
      <c r="XEX246" s="189"/>
      <c r="XEY246" s="189"/>
      <c r="XEZ246" s="189"/>
      <c r="XFA246" s="189"/>
      <c r="XFB246" s="189"/>
      <c r="XFC246" s="189"/>
      <c r="XFD246" s="189"/>
    </row>
    <row r="247" spans="1:25 16375:16384" s="54" customFormat="1" ht="42" customHeight="1" x14ac:dyDescent="0.2">
      <c r="A247" s="60"/>
      <c r="B247" s="60"/>
      <c r="C247" s="60"/>
      <c r="D247" s="60"/>
      <c r="E247" s="60"/>
      <c r="F247" s="60"/>
      <c r="G247" s="61"/>
      <c r="H247" s="61"/>
      <c r="I247" s="60"/>
      <c r="J247" s="60"/>
      <c r="K247" s="87"/>
      <c r="L247" s="62"/>
      <c r="M247" s="63"/>
      <c r="N247" s="64"/>
      <c r="O247" s="58"/>
      <c r="P247" s="64"/>
      <c r="Q247" s="58"/>
      <c r="R247" s="52"/>
      <c r="S247" s="60"/>
      <c r="T247" s="60"/>
      <c r="U247" s="60"/>
      <c r="V247" s="60"/>
      <c r="W247" s="20" t="b">
        <f t="shared" si="6"/>
        <v>1</v>
      </c>
      <c r="X247" s="19" t="b">
        <f t="shared" si="7"/>
        <v>1</v>
      </c>
      <c r="Y247" s="19" t="e">
        <f>O247&gt;___Summary!#REF!</f>
        <v>#REF!</v>
      </c>
      <c r="XEU247" s="189"/>
      <c r="XEV247" s="189"/>
      <c r="XEW247" s="189"/>
      <c r="XEX247" s="189"/>
      <c r="XEY247" s="189"/>
      <c r="XEZ247" s="189"/>
      <c r="XFA247" s="189"/>
      <c r="XFB247" s="189"/>
      <c r="XFC247" s="189"/>
      <c r="XFD247" s="189"/>
    </row>
    <row r="248" spans="1:25 16375:16384" s="54" customFormat="1" ht="42" customHeight="1" x14ac:dyDescent="0.2">
      <c r="A248" s="60"/>
      <c r="B248" s="60"/>
      <c r="C248" s="60"/>
      <c r="D248" s="60"/>
      <c r="E248" s="60"/>
      <c r="F248" s="60"/>
      <c r="G248" s="61"/>
      <c r="H248" s="61"/>
      <c r="I248" s="60"/>
      <c r="J248" s="60"/>
      <c r="K248" s="87"/>
      <c r="L248" s="62"/>
      <c r="M248" s="63"/>
      <c r="N248" s="64"/>
      <c r="O248" s="58"/>
      <c r="P248" s="64"/>
      <c r="Q248" s="58"/>
      <c r="R248" s="52"/>
      <c r="S248" s="60"/>
      <c r="T248" s="60"/>
      <c r="U248" s="60"/>
      <c r="V248" s="60"/>
      <c r="W248" s="20" t="b">
        <f t="shared" si="6"/>
        <v>1</v>
      </c>
      <c r="X248" s="19" t="b">
        <f t="shared" si="7"/>
        <v>1</v>
      </c>
      <c r="Y248" s="19" t="e">
        <f>O248&gt;___Summary!#REF!</f>
        <v>#REF!</v>
      </c>
      <c r="XEU248" s="189"/>
      <c r="XEV248" s="189"/>
      <c r="XEW248" s="189"/>
      <c r="XEX248" s="189"/>
      <c r="XEY248" s="189"/>
      <c r="XEZ248" s="189"/>
      <c r="XFA248" s="189"/>
      <c r="XFB248" s="189"/>
      <c r="XFC248" s="189"/>
      <c r="XFD248" s="189"/>
    </row>
    <row r="249" spans="1:25 16375:16384" s="54" customFormat="1" ht="42" customHeight="1" x14ac:dyDescent="0.2">
      <c r="A249" s="60"/>
      <c r="B249" s="60"/>
      <c r="C249" s="60"/>
      <c r="D249" s="60"/>
      <c r="E249" s="60"/>
      <c r="F249" s="60"/>
      <c r="G249" s="61"/>
      <c r="H249" s="61"/>
      <c r="I249" s="60"/>
      <c r="J249" s="60"/>
      <c r="K249" s="87"/>
      <c r="L249" s="62"/>
      <c r="M249" s="63"/>
      <c r="N249" s="64"/>
      <c r="O249" s="58"/>
      <c r="P249" s="64"/>
      <c r="Q249" s="58"/>
      <c r="R249" s="52"/>
      <c r="S249" s="60"/>
      <c r="T249" s="60"/>
      <c r="U249" s="60"/>
      <c r="V249" s="60"/>
      <c r="W249" s="20" t="b">
        <f t="shared" si="6"/>
        <v>1</v>
      </c>
      <c r="X249" s="19" t="b">
        <f t="shared" si="7"/>
        <v>1</v>
      </c>
      <c r="Y249" s="19" t="e">
        <f>O249&gt;___Summary!#REF!</f>
        <v>#REF!</v>
      </c>
      <c r="XEU249" s="189"/>
      <c r="XEV249" s="189"/>
      <c r="XEW249" s="189"/>
      <c r="XEX249" s="189"/>
      <c r="XEY249" s="189"/>
      <c r="XEZ249" s="189"/>
      <c r="XFA249" s="189"/>
      <c r="XFB249" s="189"/>
      <c r="XFC249" s="189"/>
      <c r="XFD249" s="189"/>
    </row>
    <row r="250" spans="1:25 16375:16384" s="54" customFormat="1" ht="42" customHeight="1" x14ac:dyDescent="0.2">
      <c r="A250" s="60"/>
      <c r="B250" s="60"/>
      <c r="C250" s="60"/>
      <c r="D250" s="60"/>
      <c r="E250" s="60"/>
      <c r="F250" s="60"/>
      <c r="G250" s="61"/>
      <c r="H250" s="61"/>
      <c r="I250" s="60"/>
      <c r="J250" s="60"/>
      <c r="K250" s="87"/>
      <c r="L250" s="62"/>
      <c r="M250" s="63"/>
      <c r="N250" s="64"/>
      <c r="O250" s="58"/>
      <c r="P250" s="64"/>
      <c r="Q250" s="58"/>
      <c r="R250" s="52"/>
      <c r="S250" s="60"/>
      <c r="T250" s="60"/>
      <c r="U250" s="60"/>
      <c r="V250" s="60"/>
      <c r="W250" s="20" t="b">
        <f t="shared" si="6"/>
        <v>1</v>
      </c>
      <c r="X250" s="19" t="b">
        <f t="shared" si="7"/>
        <v>1</v>
      </c>
      <c r="Y250" s="19" t="e">
        <f>O250&gt;___Summary!#REF!</f>
        <v>#REF!</v>
      </c>
      <c r="XEU250" s="189"/>
      <c r="XEV250" s="189"/>
      <c r="XEW250" s="189"/>
      <c r="XEX250" s="189"/>
      <c r="XEY250" s="189"/>
      <c r="XEZ250" s="189"/>
      <c r="XFA250" s="189"/>
      <c r="XFB250" s="189"/>
      <c r="XFC250" s="189"/>
      <c r="XFD250" s="189"/>
    </row>
    <row r="251" spans="1:25 16375:16384" s="54" customFormat="1" ht="42" customHeight="1" x14ac:dyDescent="0.2">
      <c r="A251" s="60"/>
      <c r="B251" s="60"/>
      <c r="C251" s="60"/>
      <c r="D251" s="60"/>
      <c r="E251" s="60"/>
      <c r="F251" s="60"/>
      <c r="G251" s="61"/>
      <c r="H251" s="61"/>
      <c r="I251" s="60"/>
      <c r="J251" s="60"/>
      <c r="K251" s="87"/>
      <c r="L251" s="62"/>
      <c r="M251" s="63"/>
      <c r="N251" s="64"/>
      <c r="O251" s="58"/>
      <c r="P251" s="64"/>
      <c r="Q251" s="58"/>
      <c r="R251" s="52"/>
      <c r="S251" s="60"/>
      <c r="T251" s="60"/>
      <c r="U251" s="60"/>
      <c r="V251" s="60"/>
      <c r="W251" s="20" t="b">
        <f t="shared" si="6"/>
        <v>1</v>
      </c>
      <c r="X251" s="19" t="b">
        <f t="shared" si="7"/>
        <v>1</v>
      </c>
      <c r="Y251" s="19" t="e">
        <f>O251&gt;___Summary!#REF!</f>
        <v>#REF!</v>
      </c>
      <c r="XEU251" s="189"/>
      <c r="XEV251" s="189"/>
      <c r="XEW251" s="189"/>
      <c r="XEX251" s="189"/>
      <c r="XEY251" s="189"/>
      <c r="XEZ251" s="189"/>
      <c r="XFA251" s="189"/>
      <c r="XFB251" s="189"/>
      <c r="XFC251" s="189"/>
      <c r="XFD251" s="189"/>
    </row>
    <row r="252" spans="1:25 16375:16384" s="54" customFormat="1" ht="42" customHeight="1" x14ac:dyDescent="0.2">
      <c r="A252" s="60"/>
      <c r="B252" s="60"/>
      <c r="C252" s="60"/>
      <c r="D252" s="60"/>
      <c r="E252" s="60"/>
      <c r="F252" s="60"/>
      <c r="G252" s="61"/>
      <c r="H252" s="61"/>
      <c r="I252" s="60"/>
      <c r="J252" s="60"/>
      <c r="K252" s="87"/>
      <c r="L252" s="62"/>
      <c r="M252" s="63"/>
      <c r="N252" s="64"/>
      <c r="O252" s="58"/>
      <c r="P252" s="64"/>
      <c r="Q252" s="58"/>
      <c r="R252" s="52"/>
      <c r="S252" s="60"/>
      <c r="T252" s="60"/>
      <c r="U252" s="60"/>
      <c r="V252" s="60"/>
      <c r="W252" s="20" t="b">
        <f t="shared" si="6"/>
        <v>1</v>
      </c>
      <c r="X252" s="19" t="b">
        <f t="shared" si="7"/>
        <v>1</v>
      </c>
      <c r="Y252" s="19" t="e">
        <f>O252&gt;___Summary!#REF!</f>
        <v>#REF!</v>
      </c>
      <c r="XEU252" s="189"/>
      <c r="XEV252" s="189"/>
      <c r="XEW252" s="189"/>
      <c r="XEX252" s="189"/>
      <c r="XEY252" s="189"/>
      <c r="XEZ252" s="189"/>
      <c r="XFA252" s="189"/>
      <c r="XFB252" s="189"/>
      <c r="XFC252" s="189"/>
      <c r="XFD252" s="189"/>
    </row>
    <row r="253" spans="1:25 16375:16384" s="54" customFormat="1" ht="42" customHeight="1" x14ac:dyDescent="0.2">
      <c r="A253" s="60"/>
      <c r="B253" s="60"/>
      <c r="C253" s="60"/>
      <c r="D253" s="60"/>
      <c r="E253" s="60"/>
      <c r="F253" s="60"/>
      <c r="G253" s="61"/>
      <c r="H253" s="61"/>
      <c r="I253" s="60"/>
      <c r="J253" s="60"/>
      <c r="K253" s="87"/>
      <c r="L253" s="62"/>
      <c r="M253" s="63"/>
      <c r="N253" s="64"/>
      <c r="O253" s="58"/>
      <c r="P253" s="64"/>
      <c r="Q253" s="58"/>
      <c r="R253" s="52"/>
      <c r="S253" s="60"/>
      <c r="T253" s="60"/>
      <c r="U253" s="60"/>
      <c r="V253" s="60"/>
      <c r="W253" s="20" t="b">
        <f t="shared" si="6"/>
        <v>1</v>
      </c>
      <c r="X253" s="19" t="b">
        <f t="shared" si="7"/>
        <v>1</v>
      </c>
      <c r="Y253" s="19" t="e">
        <f>O253&gt;___Summary!#REF!</f>
        <v>#REF!</v>
      </c>
      <c r="XEU253" s="189"/>
      <c r="XEV253" s="189"/>
      <c r="XEW253" s="189"/>
      <c r="XEX253" s="189"/>
      <c r="XEY253" s="189"/>
      <c r="XEZ253" s="189"/>
      <c r="XFA253" s="189"/>
      <c r="XFB253" s="189"/>
      <c r="XFC253" s="189"/>
      <c r="XFD253" s="189"/>
    </row>
    <row r="254" spans="1:25 16375:16384" s="54" customFormat="1" ht="42" customHeight="1" x14ac:dyDescent="0.2">
      <c r="A254" s="60"/>
      <c r="B254" s="60"/>
      <c r="C254" s="60"/>
      <c r="D254" s="60"/>
      <c r="E254" s="60"/>
      <c r="F254" s="60"/>
      <c r="G254" s="61"/>
      <c r="H254" s="61"/>
      <c r="I254" s="60"/>
      <c r="J254" s="60"/>
      <c r="K254" s="87"/>
      <c r="L254" s="62"/>
      <c r="M254" s="63"/>
      <c r="N254" s="64"/>
      <c r="O254" s="58"/>
      <c r="P254" s="64"/>
      <c r="Q254" s="58"/>
      <c r="R254" s="52"/>
      <c r="S254" s="60"/>
      <c r="T254" s="60"/>
      <c r="U254" s="60"/>
      <c r="V254" s="60"/>
      <c r="W254" s="20" t="b">
        <f t="shared" si="6"/>
        <v>1</v>
      </c>
      <c r="X254" s="19" t="b">
        <f t="shared" si="7"/>
        <v>1</v>
      </c>
      <c r="Y254" s="19" t="e">
        <f>O254&gt;___Summary!#REF!</f>
        <v>#REF!</v>
      </c>
      <c r="XEU254" s="189"/>
      <c r="XEV254" s="189"/>
      <c r="XEW254" s="189"/>
      <c r="XEX254" s="189"/>
      <c r="XEY254" s="189"/>
      <c r="XEZ254" s="189"/>
      <c r="XFA254" s="189"/>
      <c r="XFB254" s="189"/>
      <c r="XFC254" s="189"/>
      <c r="XFD254" s="189"/>
    </row>
    <row r="255" spans="1:25 16375:16384" s="54" customFormat="1" ht="42" customHeight="1" x14ac:dyDescent="0.2">
      <c r="A255" s="60"/>
      <c r="B255" s="60"/>
      <c r="C255" s="60"/>
      <c r="D255" s="60"/>
      <c r="E255" s="60"/>
      <c r="F255" s="60"/>
      <c r="G255" s="61"/>
      <c r="H255" s="61"/>
      <c r="I255" s="60"/>
      <c r="J255" s="60"/>
      <c r="K255" s="87"/>
      <c r="L255" s="62"/>
      <c r="M255" s="63"/>
      <c r="N255" s="64"/>
      <c r="O255" s="58"/>
      <c r="P255" s="64"/>
      <c r="Q255" s="58"/>
      <c r="R255" s="52"/>
      <c r="S255" s="60"/>
      <c r="T255" s="60"/>
      <c r="U255" s="60"/>
      <c r="V255" s="60"/>
      <c r="W255" s="20" t="b">
        <f t="shared" si="6"/>
        <v>1</v>
      </c>
      <c r="X255" s="19" t="b">
        <f t="shared" si="7"/>
        <v>1</v>
      </c>
      <c r="Y255" s="19" t="e">
        <f>O255&gt;___Summary!#REF!</f>
        <v>#REF!</v>
      </c>
      <c r="XEU255" s="189"/>
      <c r="XEV255" s="189"/>
      <c r="XEW255" s="189"/>
      <c r="XEX255" s="189"/>
      <c r="XEY255" s="189"/>
      <c r="XEZ255" s="189"/>
      <c r="XFA255" s="189"/>
      <c r="XFB255" s="189"/>
      <c r="XFC255" s="189"/>
      <c r="XFD255" s="189"/>
    </row>
    <row r="256" spans="1:25 16375:16384" s="54" customFormat="1" ht="42" customHeight="1" x14ac:dyDescent="0.2">
      <c r="A256" s="60"/>
      <c r="B256" s="60"/>
      <c r="C256" s="60"/>
      <c r="D256" s="60"/>
      <c r="E256" s="60"/>
      <c r="F256" s="60"/>
      <c r="G256" s="61"/>
      <c r="H256" s="61"/>
      <c r="I256" s="60"/>
      <c r="J256" s="60"/>
      <c r="K256" s="87"/>
      <c r="L256" s="62"/>
      <c r="M256" s="63"/>
      <c r="N256" s="64"/>
      <c r="O256" s="58"/>
      <c r="P256" s="64"/>
      <c r="Q256" s="58"/>
      <c r="R256" s="52"/>
      <c r="S256" s="60"/>
      <c r="T256" s="60"/>
      <c r="U256" s="60"/>
      <c r="V256" s="60"/>
      <c r="W256" s="20" t="b">
        <f t="shared" si="6"/>
        <v>1</v>
      </c>
      <c r="X256" s="19" t="b">
        <f t="shared" si="7"/>
        <v>1</v>
      </c>
      <c r="Y256" s="19" t="e">
        <f>O256&gt;___Summary!#REF!</f>
        <v>#REF!</v>
      </c>
      <c r="XEU256" s="189"/>
      <c r="XEV256" s="189"/>
      <c r="XEW256" s="189"/>
      <c r="XEX256" s="189"/>
      <c r="XEY256" s="189"/>
      <c r="XEZ256" s="189"/>
      <c r="XFA256" s="189"/>
      <c r="XFB256" s="189"/>
      <c r="XFC256" s="189"/>
      <c r="XFD256" s="189"/>
    </row>
    <row r="257" spans="1:25 16375:16384" s="54" customFormat="1" ht="42" customHeight="1" x14ac:dyDescent="0.2">
      <c r="A257" s="60"/>
      <c r="B257" s="60"/>
      <c r="C257" s="60"/>
      <c r="D257" s="60"/>
      <c r="E257" s="60"/>
      <c r="F257" s="60"/>
      <c r="G257" s="61"/>
      <c r="H257" s="61"/>
      <c r="I257" s="60"/>
      <c r="J257" s="60"/>
      <c r="K257" s="87"/>
      <c r="L257" s="62"/>
      <c r="M257" s="63"/>
      <c r="N257" s="64"/>
      <c r="O257" s="58"/>
      <c r="P257" s="64"/>
      <c r="Q257" s="58"/>
      <c r="R257" s="52"/>
      <c r="S257" s="60"/>
      <c r="T257" s="60"/>
      <c r="U257" s="60"/>
      <c r="V257" s="60"/>
      <c r="W257" s="20" t="b">
        <f t="shared" si="6"/>
        <v>1</v>
      </c>
      <c r="X257" s="19" t="b">
        <f t="shared" si="7"/>
        <v>1</v>
      </c>
      <c r="Y257" s="19" t="e">
        <f>O257&gt;___Summary!#REF!</f>
        <v>#REF!</v>
      </c>
      <c r="XEU257" s="189"/>
      <c r="XEV257" s="189"/>
      <c r="XEW257" s="189"/>
      <c r="XEX257" s="189"/>
      <c r="XEY257" s="189"/>
      <c r="XEZ257" s="189"/>
      <c r="XFA257" s="189"/>
      <c r="XFB257" s="189"/>
      <c r="XFC257" s="189"/>
      <c r="XFD257" s="189"/>
    </row>
    <row r="258" spans="1:25 16375:16384" s="54" customFormat="1" ht="42" customHeight="1" x14ac:dyDescent="0.2">
      <c r="A258" s="60"/>
      <c r="B258" s="60"/>
      <c r="C258" s="60"/>
      <c r="D258" s="60"/>
      <c r="E258" s="60"/>
      <c r="F258" s="60"/>
      <c r="G258" s="61"/>
      <c r="H258" s="61"/>
      <c r="I258" s="60"/>
      <c r="J258" s="60"/>
      <c r="K258" s="87"/>
      <c r="L258" s="62"/>
      <c r="M258" s="63"/>
      <c r="N258" s="64"/>
      <c r="O258" s="58"/>
      <c r="P258" s="64"/>
      <c r="Q258" s="58"/>
      <c r="R258" s="52"/>
      <c r="S258" s="60"/>
      <c r="T258" s="60"/>
      <c r="U258" s="60"/>
      <c r="V258" s="60"/>
      <c r="W258" s="20" t="b">
        <f t="shared" si="6"/>
        <v>1</v>
      </c>
      <c r="X258" s="19" t="b">
        <f t="shared" si="7"/>
        <v>1</v>
      </c>
      <c r="Y258" s="19" t="e">
        <f>O258&gt;___Summary!#REF!</f>
        <v>#REF!</v>
      </c>
      <c r="XEU258" s="189"/>
      <c r="XEV258" s="189"/>
      <c r="XEW258" s="189"/>
      <c r="XEX258" s="189"/>
      <c r="XEY258" s="189"/>
      <c r="XEZ258" s="189"/>
      <c r="XFA258" s="189"/>
      <c r="XFB258" s="189"/>
      <c r="XFC258" s="189"/>
      <c r="XFD258" s="189"/>
    </row>
    <row r="259" spans="1:25 16375:16384" s="54" customFormat="1" ht="42" customHeight="1" x14ac:dyDescent="0.2">
      <c r="A259" s="60"/>
      <c r="B259" s="60"/>
      <c r="C259" s="60"/>
      <c r="D259" s="60"/>
      <c r="E259" s="60"/>
      <c r="F259" s="60"/>
      <c r="G259" s="61"/>
      <c r="H259" s="61"/>
      <c r="I259" s="60"/>
      <c r="J259" s="60"/>
      <c r="K259" s="87"/>
      <c r="L259" s="62"/>
      <c r="M259" s="63"/>
      <c r="N259" s="64"/>
      <c r="O259" s="58"/>
      <c r="P259" s="64"/>
      <c r="Q259" s="58"/>
      <c r="R259" s="52"/>
      <c r="S259" s="60"/>
      <c r="T259" s="60"/>
      <c r="U259" s="60"/>
      <c r="V259" s="60"/>
      <c r="W259" s="20" t="b">
        <f t="shared" si="6"/>
        <v>1</v>
      </c>
      <c r="X259" s="19" t="b">
        <f t="shared" si="7"/>
        <v>1</v>
      </c>
      <c r="Y259" s="19" t="e">
        <f>O259&gt;___Summary!#REF!</f>
        <v>#REF!</v>
      </c>
      <c r="XEU259" s="189"/>
      <c r="XEV259" s="189"/>
      <c r="XEW259" s="189"/>
      <c r="XEX259" s="189"/>
      <c r="XEY259" s="189"/>
      <c r="XEZ259" s="189"/>
      <c r="XFA259" s="189"/>
      <c r="XFB259" s="189"/>
      <c r="XFC259" s="189"/>
      <c r="XFD259" s="189"/>
    </row>
    <row r="260" spans="1:25 16375:16384" s="54" customFormat="1" ht="42" customHeight="1" x14ac:dyDescent="0.2">
      <c r="A260" s="60"/>
      <c r="B260" s="60"/>
      <c r="C260" s="60"/>
      <c r="D260" s="60"/>
      <c r="E260" s="60"/>
      <c r="F260" s="60"/>
      <c r="G260" s="61"/>
      <c r="H260" s="61"/>
      <c r="I260" s="60"/>
      <c r="J260" s="60"/>
      <c r="K260" s="87"/>
      <c r="L260" s="62"/>
      <c r="M260" s="63"/>
      <c r="N260" s="64"/>
      <c r="O260" s="58"/>
      <c r="P260" s="64"/>
      <c r="Q260" s="58"/>
      <c r="R260" s="52"/>
      <c r="S260" s="60"/>
      <c r="T260" s="60"/>
      <c r="U260" s="60"/>
      <c r="V260" s="60"/>
      <c r="W260" s="20" t="b">
        <f t="shared" si="6"/>
        <v>1</v>
      </c>
      <c r="X260" s="19" t="b">
        <f t="shared" si="7"/>
        <v>1</v>
      </c>
      <c r="Y260" s="19" t="e">
        <f>O260&gt;___Summary!#REF!</f>
        <v>#REF!</v>
      </c>
      <c r="XEU260" s="189"/>
      <c r="XEV260" s="189"/>
      <c r="XEW260" s="189"/>
      <c r="XEX260" s="189"/>
      <c r="XEY260" s="189"/>
      <c r="XEZ260" s="189"/>
      <c r="XFA260" s="189"/>
      <c r="XFB260" s="189"/>
      <c r="XFC260" s="189"/>
      <c r="XFD260" s="189"/>
    </row>
    <row r="261" spans="1:25 16375:16384" s="54" customFormat="1" ht="42" customHeight="1" x14ac:dyDescent="0.2">
      <c r="A261" s="60"/>
      <c r="B261" s="60"/>
      <c r="C261" s="60"/>
      <c r="D261" s="60"/>
      <c r="E261" s="60"/>
      <c r="F261" s="60"/>
      <c r="G261" s="61"/>
      <c r="H261" s="61"/>
      <c r="I261" s="60"/>
      <c r="J261" s="60"/>
      <c r="K261" s="87"/>
      <c r="L261" s="62"/>
      <c r="M261" s="63"/>
      <c r="N261" s="64"/>
      <c r="O261" s="58"/>
      <c r="P261" s="64"/>
      <c r="Q261" s="58"/>
      <c r="R261" s="52"/>
      <c r="S261" s="60"/>
      <c r="T261" s="60"/>
      <c r="U261" s="60"/>
      <c r="V261" s="60"/>
      <c r="W261" s="20" t="b">
        <f t="shared" si="6"/>
        <v>1</v>
      </c>
      <c r="X261" s="19" t="b">
        <f t="shared" si="7"/>
        <v>1</v>
      </c>
      <c r="Y261" s="19" t="e">
        <f>O261&gt;___Summary!#REF!</f>
        <v>#REF!</v>
      </c>
      <c r="XEU261" s="189"/>
      <c r="XEV261" s="189"/>
      <c r="XEW261" s="189"/>
      <c r="XEX261" s="189"/>
      <c r="XEY261" s="189"/>
      <c r="XEZ261" s="189"/>
      <c r="XFA261" s="189"/>
      <c r="XFB261" s="189"/>
      <c r="XFC261" s="189"/>
      <c r="XFD261" s="189"/>
    </row>
    <row r="262" spans="1:25 16375:16384" s="54" customFormat="1" ht="42" customHeight="1" x14ac:dyDescent="0.2">
      <c r="A262" s="60"/>
      <c r="B262" s="60"/>
      <c r="C262" s="60"/>
      <c r="D262" s="60"/>
      <c r="E262" s="60"/>
      <c r="F262" s="60"/>
      <c r="G262" s="61"/>
      <c r="H262" s="61"/>
      <c r="I262" s="60"/>
      <c r="J262" s="60"/>
      <c r="K262" s="87"/>
      <c r="L262" s="62"/>
      <c r="M262" s="63"/>
      <c r="N262" s="64"/>
      <c r="O262" s="58"/>
      <c r="P262" s="64"/>
      <c r="Q262" s="58"/>
      <c r="R262" s="52"/>
      <c r="S262" s="60"/>
      <c r="T262" s="60"/>
      <c r="U262" s="60"/>
      <c r="V262" s="60"/>
      <c r="W262" s="20" t="b">
        <f t="shared" si="6"/>
        <v>1</v>
      </c>
      <c r="X262" s="19" t="b">
        <f t="shared" si="7"/>
        <v>1</v>
      </c>
      <c r="Y262" s="19" t="e">
        <f>O262&gt;___Summary!#REF!</f>
        <v>#REF!</v>
      </c>
      <c r="XEU262" s="189"/>
      <c r="XEV262" s="189"/>
      <c r="XEW262" s="189"/>
      <c r="XEX262" s="189"/>
      <c r="XEY262" s="189"/>
      <c r="XEZ262" s="189"/>
      <c r="XFA262" s="189"/>
      <c r="XFB262" s="189"/>
      <c r="XFC262" s="189"/>
      <c r="XFD262" s="189"/>
    </row>
    <row r="263" spans="1:25 16375:16384" s="54" customFormat="1" ht="42" customHeight="1" x14ac:dyDescent="0.2">
      <c r="A263" s="60"/>
      <c r="B263" s="60"/>
      <c r="C263" s="60"/>
      <c r="D263" s="60"/>
      <c r="E263" s="60"/>
      <c r="F263" s="60"/>
      <c r="G263" s="61"/>
      <c r="H263" s="61"/>
      <c r="I263" s="60"/>
      <c r="J263" s="60"/>
      <c r="K263" s="87"/>
      <c r="L263" s="62"/>
      <c r="M263" s="63"/>
      <c r="N263" s="64"/>
      <c r="O263" s="58"/>
      <c r="P263" s="64"/>
      <c r="Q263" s="58"/>
      <c r="R263" s="52"/>
      <c r="S263" s="60"/>
      <c r="T263" s="60"/>
      <c r="U263" s="60"/>
      <c r="V263" s="60"/>
      <c r="W263" s="20" t="b">
        <f t="shared" si="6"/>
        <v>1</v>
      </c>
      <c r="X263" s="19" t="b">
        <f t="shared" si="7"/>
        <v>1</v>
      </c>
      <c r="Y263" s="19" t="e">
        <f>O263&gt;___Summary!#REF!</f>
        <v>#REF!</v>
      </c>
      <c r="XEU263" s="189"/>
      <c r="XEV263" s="189"/>
      <c r="XEW263" s="189"/>
      <c r="XEX263" s="189"/>
      <c r="XEY263" s="189"/>
      <c r="XEZ263" s="189"/>
      <c r="XFA263" s="189"/>
      <c r="XFB263" s="189"/>
      <c r="XFC263" s="189"/>
      <c r="XFD263" s="189"/>
    </row>
    <row r="264" spans="1:25 16375:16384" s="54" customFormat="1" ht="42" customHeight="1" x14ac:dyDescent="0.2">
      <c r="A264" s="60"/>
      <c r="B264" s="60"/>
      <c r="C264" s="60"/>
      <c r="D264" s="60"/>
      <c r="E264" s="60"/>
      <c r="F264" s="60"/>
      <c r="G264" s="61"/>
      <c r="H264" s="61"/>
      <c r="I264" s="60"/>
      <c r="J264" s="60"/>
      <c r="K264" s="87"/>
      <c r="L264" s="62"/>
      <c r="M264" s="63"/>
      <c r="N264" s="64"/>
      <c r="O264" s="58"/>
      <c r="P264" s="64"/>
      <c r="Q264" s="58"/>
      <c r="R264" s="52"/>
      <c r="S264" s="60"/>
      <c r="T264" s="60"/>
      <c r="U264" s="60"/>
      <c r="V264" s="60"/>
      <c r="W264" s="20" t="b">
        <f t="shared" ref="W264:W327" si="8">O264&gt;=M264</f>
        <v>1</v>
      </c>
      <c r="X264" s="19" t="b">
        <f t="shared" ref="X264:X327" si="9">Q264&gt;=O264</f>
        <v>1</v>
      </c>
      <c r="Y264" s="19" t="e">
        <f>O264&gt;___Summary!#REF!</f>
        <v>#REF!</v>
      </c>
      <c r="XEU264" s="189"/>
      <c r="XEV264" s="189"/>
      <c r="XEW264" s="189"/>
      <c r="XEX264" s="189"/>
      <c r="XEY264" s="189"/>
      <c r="XEZ264" s="189"/>
      <c r="XFA264" s="189"/>
      <c r="XFB264" s="189"/>
      <c r="XFC264" s="189"/>
      <c r="XFD264" s="189"/>
    </row>
    <row r="265" spans="1:25 16375:16384" s="54" customFormat="1" ht="42" customHeight="1" x14ac:dyDescent="0.2">
      <c r="A265" s="60"/>
      <c r="B265" s="60"/>
      <c r="C265" s="60"/>
      <c r="D265" s="60"/>
      <c r="E265" s="60"/>
      <c r="F265" s="60"/>
      <c r="G265" s="61"/>
      <c r="H265" s="61"/>
      <c r="I265" s="60"/>
      <c r="J265" s="60"/>
      <c r="K265" s="87"/>
      <c r="L265" s="62"/>
      <c r="M265" s="63"/>
      <c r="N265" s="64"/>
      <c r="O265" s="58"/>
      <c r="P265" s="64"/>
      <c r="Q265" s="58"/>
      <c r="R265" s="52"/>
      <c r="S265" s="60"/>
      <c r="T265" s="60"/>
      <c r="U265" s="60"/>
      <c r="V265" s="60"/>
      <c r="W265" s="20" t="b">
        <f t="shared" si="8"/>
        <v>1</v>
      </c>
      <c r="X265" s="19" t="b">
        <f t="shared" si="9"/>
        <v>1</v>
      </c>
      <c r="Y265" s="19" t="e">
        <f>O265&gt;___Summary!#REF!</f>
        <v>#REF!</v>
      </c>
      <c r="XEU265" s="189"/>
      <c r="XEV265" s="189"/>
      <c r="XEW265" s="189"/>
      <c r="XEX265" s="189"/>
      <c r="XEY265" s="189"/>
      <c r="XEZ265" s="189"/>
      <c r="XFA265" s="189"/>
      <c r="XFB265" s="189"/>
      <c r="XFC265" s="189"/>
      <c r="XFD265" s="189"/>
    </row>
    <row r="266" spans="1:25 16375:16384" s="54" customFormat="1" ht="42" customHeight="1" x14ac:dyDescent="0.2">
      <c r="A266" s="60"/>
      <c r="B266" s="60"/>
      <c r="C266" s="60"/>
      <c r="D266" s="60"/>
      <c r="E266" s="60"/>
      <c r="F266" s="60"/>
      <c r="G266" s="61"/>
      <c r="H266" s="61"/>
      <c r="I266" s="60"/>
      <c r="J266" s="60"/>
      <c r="K266" s="87"/>
      <c r="L266" s="62"/>
      <c r="M266" s="63"/>
      <c r="N266" s="64"/>
      <c r="O266" s="58"/>
      <c r="P266" s="64"/>
      <c r="Q266" s="58"/>
      <c r="R266" s="52"/>
      <c r="S266" s="60"/>
      <c r="T266" s="60"/>
      <c r="U266" s="60"/>
      <c r="V266" s="60"/>
      <c r="W266" s="20" t="b">
        <f t="shared" si="8"/>
        <v>1</v>
      </c>
      <c r="X266" s="19" t="b">
        <f t="shared" si="9"/>
        <v>1</v>
      </c>
      <c r="Y266" s="19" t="e">
        <f>O266&gt;___Summary!#REF!</f>
        <v>#REF!</v>
      </c>
      <c r="XEU266" s="189"/>
      <c r="XEV266" s="189"/>
      <c r="XEW266" s="189"/>
      <c r="XEX266" s="189"/>
      <c r="XEY266" s="189"/>
      <c r="XEZ266" s="189"/>
      <c r="XFA266" s="189"/>
      <c r="XFB266" s="189"/>
      <c r="XFC266" s="189"/>
      <c r="XFD266" s="189"/>
    </row>
    <row r="267" spans="1:25 16375:16384" s="54" customFormat="1" ht="42" customHeight="1" x14ac:dyDescent="0.2">
      <c r="A267" s="60"/>
      <c r="B267" s="60"/>
      <c r="C267" s="60"/>
      <c r="D267" s="60"/>
      <c r="E267" s="60"/>
      <c r="F267" s="60"/>
      <c r="G267" s="61"/>
      <c r="H267" s="61"/>
      <c r="I267" s="60"/>
      <c r="J267" s="60"/>
      <c r="K267" s="87"/>
      <c r="L267" s="62"/>
      <c r="M267" s="63"/>
      <c r="N267" s="64"/>
      <c r="O267" s="58"/>
      <c r="P267" s="64"/>
      <c r="Q267" s="58"/>
      <c r="R267" s="52"/>
      <c r="S267" s="60"/>
      <c r="T267" s="60"/>
      <c r="U267" s="60"/>
      <c r="V267" s="60"/>
      <c r="W267" s="20" t="b">
        <f t="shared" si="8"/>
        <v>1</v>
      </c>
      <c r="X267" s="19" t="b">
        <f t="shared" si="9"/>
        <v>1</v>
      </c>
      <c r="Y267" s="19" t="e">
        <f>O267&gt;___Summary!#REF!</f>
        <v>#REF!</v>
      </c>
      <c r="XEU267" s="189"/>
      <c r="XEV267" s="189"/>
      <c r="XEW267" s="189"/>
      <c r="XEX267" s="189"/>
      <c r="XEY267" s="189"/>
      <c r="XEZ267" s="189"/>
      <c r="XFA267" s="189"/>
      <c r="XFB267" s="189"/>
      <c r="XFC267" s="189"/>
      <c r="XFD267" s="189"/>
    </row>
    <row r="268" spans="1:25 16375:16384" s="54" customFormat="1" ht="42" customHeight="1" x14ac:dyDescent="0.2">
      <c r="A268" s="60"/>
      <c r="B268" s="60"/>
      <c r="C268" s="60"/>
      <c r="D268" s="60"/>
      <c r="E268" s="60"/>
      <c r="F268" s="60"/>
      <c r="G268" s="61"/>
      <c r="H268" s="61"/>
      <c r="I268" s="60"/>
      <c r="J268" s="60"/>
      <c r="K268" s="87"/>
      <c r="L268" s="62"/>
      <c r="M268" s="63"/>
      <c r="N268" s="64"/>
      <c r="O268" s="58"/>
      <c r="P268" s="64"/>
      <c r="Q268" s="58"/>
      <c r="R268" s="52"/>
      <c r="S268" s="60"/>
      <c r="T268" s="60"/>
      <c r="U268" s="60"/>
      <c r="V268" s="60"/>
      <c r="W268" s="20" t="b">
        <f t="shared" si="8"/>
        <v>1</v>
      </c>
      <c r="X268" s="19" t="b">
        <f t="shared" si="9"/>
        <v>1</v>
      </c>
      <c r="Y268" s="19" t="e">
        <f>O268&gt;___Summary!#REF!</f>
        <v>#REF!</v>
      </c>
      <c r="XEU268" s="189"/>
      <c r="XEV268" s="189"/>
      <c r="XEW268" s="189"/>
      <c r="XEX268" s="189"/>
      <c r="XEY268" s="189"/>
      <c r="XEZ268" s="189"/>
      <c r="XFA268" s="189"/>
      <c r="XFB268" s="189"/>
      <c r="XFC268" s="189"/>
      <c r="XFD268" s="189"/>
    </row>
    <row r="269" spans="1:25 16375:16384" s="54" customFormat="1" ht="42" customHeight="1" x14ac:dyDescent="0.2">
      <c r="A269" s="60"/>
      <c r="B269" s="60"/>
      <c r="C269" s="60"/>
      <c r="D269" s="60"/>
      <c r="E269" s="60"/>
      <c r="F269" s="60"/>
      <c r="G269" s="61"/>
      <c r="H269" s="61"/>
      <c r="I269" s="60"/>
      <c r="J269" s="60"/>
      <c r="K269" s="87"/>
      <c r="L269" s="62"/>
      <c r="M269" s="63"/>
      <c r="N269" s="64"/>
      <c r="O269" s="58"/>
      <c r="P269" s="64"/>
      <c r="Q269" s="58"/>
      <c r="R269" s="52"/>
      <c r="S269" s="60"/>
      <c r="T269" s="60"/>
      <c r="U269" s="60"/>
      <c r="V269" s="60"/>
      <c r="W269" s="20" t="b">
        <f t="shared" si="8"/>
        <v>1</v>
      </c>
      <c r="X269" s="19" t="b">
        <f t="shared" si="9"/>
        <v>1</v>
      </c>
      <c r="Y269" s="19" t="e">
        <f>O269&gt;___Summary!#REF!</f>
        <v>#REF!</v>
      </c>
      <c r="XEU269" s="189"/>
      <c r="XEV269" s="189"/>
      <c r="XEW269" s="189"/>
      <c r="XEX269" s="189"/>
      <c r="XEY269" s="189"/>
      <c r="XEZ269" s="189"/>
      <c r="XFA269" s="189"/>
      <c r="XFB269" s="189"/>
      <c r="XFC269" s="189"/>
      <c r="XFD269" s="189"/>
    </row>
    <row r="270" spans="1:25 16375:16384" s="54" customFormat="1" ht="42" customHeight="1" x14ac:dyDescent="0.2">
      <c r="A270" s="60"/>
      <c r="B270" s="60"/>
      <c r="C270" s="60"/>
      <c r="D270" s="60"/>
      <c r="E270" s="60"/>
      <c r="F270" s="60"/>
      <c r="G270" s="61"/>
      <c r="H270" s="61"/>
      <c r="I270" s="60"/>
      <c r="J270" s="60"/>
      <c r="K270" s="87"/>
      <c r="L270" s="62"/>
      <c r="M270" s="63"/>
      <c r="N270" s="64"/>
      <c r="O270" s="58"/>
      <c r="P270" s="64"/>
      <c r="Q270" s="58"/>
      <c r="R270" s="52"/>
      <c r="S270" s="60"/>
      <c r="T270" s="60"/>
      <c r="U270" s="60"/>
      <c r="V270" s="60"/>
      <c r="W270" s="20" t="b">
        <f t="shared" si="8"/>
        <v>1</v>
      </c>
      <c r="X270" s="19" t="b">
        <f t="shared" si="9"/>
        <v>1</v>
      </c>
      <c r="Y270" s="19" t="e">
        <f>O270&gt;___Summary!#REF!</f>
        <v>#REF!</v>
      </c>
      <c r="XEU270" s="189"/>
      <c r="XEV270" s="189"/>
      <c r="XEW270" s="189"/>
      <c r="XEX270" s="189"/>
      <c r="XEY270" s="189"/>
      <c r="XEZ270" s="189"/>
      <c r="XFA270" s="189"/>
      <c r="XFB270" s="189"/>
      <c r="XFC270" s="189"/>
      <c r="XFD270" s="189"/>
    </row>
    <row r="271" spans="1:25 16375:16384" s="54" customFormat="1" ht="42" customHeight="1" x14ac:dyDescent="0.2">
      <c r="A271" s="60"/>
      <c r="B271" s="60"/>
      <c r="C271" s="60"/>
      <c r="D271" s="60"/>
      <c r="E271" s="60"/>
      <c r="F271" s="60"/>
      <c r="G271" s="61"/>
      <c r="H271" s="61"/>
      <c r="I271" s="60"/>
      <c r="J271" s="60"/>
      <c r="K271" s="87"/>
      <c r="L271" s="62"/>
      <c r="M271" s="63"/>
      <c r="N271" s="64"/>
      <c r="O271" s="58"/>
      <c r="P271" s="64"/>
      <c r="Q271" s="58"/>
      <c r="R271" s="52"/>
      <c r="S271" s="60"/>
      <c r="T271" s="60"/>
      <c r="U271" s="60"/>
      <c r="V271" s="60"/>
      <c r="W271" s="20" t="b">
        <f t="shared" si="8"/>
        <v>1</v>
      </c>
      <c r="X271" s="19" t="b">
        <f t="shared" si="9"/>
        <v>1</v>
      </c>
      <c r="Y271" s="19" t="e">
        <f>O271&gt;___Summary!#REF!</f>
        <v>#REF!</v>
      </c>
      <c r="XEU271" s="189"/>
      <c r="XEV271" s="189"/>
      <c r="XEW271" s="189"/>
      <c r="XEX271" s="189"/>
      <c r="XEY271" s="189"/>
      <c r="XEZ271" s="189"/>
      <c r="XFA271" s="189"/>
      <c r="XFB271" s="189"/>
      <c r="XFC271" s="189"/>
      <c r="XFD271" s="189"/>
    </row>
    <row r="272" spans="1:25 16375:16384" s="54" customFormat="1" ht="42" customHeight="1" x14ac:dyDescent="0.2">
      <c r="A272" s="60"/>
      <c r="B272" s="60"/>
      <c r="C272" s="60"/>
      <c r="D272" s="60"/>
      <c r="E272" s="60"/>
      <c r="F272" s="60"/>
      <c r="G272" s="61"/>
      <c r="H272" s="61"/>
      <c r="I272" s="60"/>
      <c r="J272" s="60"/>
      <c r="K272" s="87"/>
      <c r="L272" s="62"/>
      <c r="M272" s="63"/>
      <c r="N272" s="64"/>
      <c r="O272" s="58"/>
      <c r="P272" s="64"/>
      <c r="Q272" s="58"/>
      <c r="R272" s="52"/>
      <c r="S272" s="60"/>
      <c r="T272" s="60"/>
      <c r="U272" s="60"/>
      <c r="V272" s="60"/>
      <c r="W272" s="20" t="b">
        <f t="shared" si="8"/>
        <v>1</v>
      </c>
      <c r="X272" s="19" t="b">
        <f t="shared" si="9"/>
        <v>1</v>
      </c>
      <c r="Y272" s="19" t="e">
        <f>O272&gt;___Summary!#REF!</f>
        <v>#REF!</v>
      </c>
      <c r="XEU272" s="189"/>
      <c r="XEV272" s="189"/>
      <c r="XEW272" s="189"/>
      <c r="XEX272" s="189"/>
      <c r="XEY272" s="189"/>
      <c r="XEZ272" s="189"/>
      <c r="XFA272" s="189"/>
      <c r="XFB272" s="189"/>
      <c r="XFC272" s="189"/>
      <c r="XFD272" s="189"/>
    </row>
    <row r="273" spans="1:25 16375:16384" s="54" customFormat="1" ht="42" customHeight="1" x14ac:dyDescent="0.2">
      <c r="A273" s="60"/>
      <c r="B273" s="60"/>
      <c r="C273" s="60"/>
      <c r="D273" s="60"/>
      <c r="E273" s="60"/>
      <c r="F273" s="60"/>
      <c r="G273" s="61"/>
      <c r="H273" s="61"/>
      <c r="I273" s="60"/>
      <c r="J273" s="60"/>
      <c r="K273" s="87"/>
      <c r="L273" s="62"/>
      <c r="M273" s="63"/>
      <c r="N273" s="64"/>
      <c r="O273" s="58"/>
      <c r="P273" s="64"/>
      <c r="Q273" s="58"/>
      <c r="R273" s="52"/>
      <c r="S273" s="60"/>
      <c r="T273" s="60"/>
      <c r="U273" s="60"/>
      <c r="V273" s="60"/>
      <c r="W273" s="20" t="b">
        <f t="shared" si="8"/>
        <v>1</v>
      </c>
      <c r="X273" s="19" t="b">
        <f t="shared" si="9"/>
        <v>1</v>
      </c>
      <c r="Y273" s="19" t="e">
        <f>O273&gt;___Summary!#REF!</f>
        <v>#REF!</v>
      </c>
      <c r="XEU273" s="189"/>
      <c r="XEV273" s="189"/>
      <c r="XEW273" s="189"/>
      <c r="XEX273" s="189"/>
      <c r="XEY273" s="189"/>
      <c r="XEZ273" s="189"/>
      <c r="XFA273" s="189"/>
      <c r="XFB273" s="189"/>
      <c r="XFC273" s="189"/>
      <c r="XFD273" s="189"/>
    </row>
    <row r="274" spans="1:25 16375:16384" s="54" customFormat="1" ht="42" customHeight="1" x14ac:dyDescent="0.2">
      <c r="A274" s="60"/>
      <c r="B274" s="60"/>
      <c r="C274" s="60"/>
      <c r="D274" s="60"/>
      <c r="E274" s="60"/>
      <c r="F274" s="60"/>
      <c r="G274" s="61"/>
      <c r="H274" s="61"/>
      <c r="I274" s="60"/>
      <c r="J274" s="60"/>
      <c r="K274" s="87"/>
      <c r="L274" s="62"/>
      <c r="M274" s="63"/>
      <c r="N274" s="64"/>
      <c r="O274" s="58"/>
      <c r="P274" s="64"/>
      <c r="Q274" s="58"/>
      <c r="R274" s="52"/>
      <c r="S274" s="60"/>
      <c r="T274" s="60"/>
      <c r="U274" s="60"/>
      <c r="V274" s="60"/>
      <c r="W274" s="20" t="b">
        <f t="shared" si="8"/>
        <v>1</v>
      </c>
      <c r="X274" s="19" t="b">
        <f t="shared" si="9"/>
        <v>1</v>
      </c>
      <c r="Y274" s="19" t="e">
        <f>O274&gt;___Summary!#REF!</f>
        <v>#REF!</v>
      </c>
      <c r="XEU274" s="189"/>
      <c r="XEV274" s="189"/>
      <c r="XEW274" s="189"/>
      <c r="XEX274" s="189"/>
      <c r="XEY274" s="189"/>
      <c r="XEZ274" s="189"/>
      <c r="XFA274" s="189"/>
      <c r="XFB274" s="189"/>
      <c r="XFC274" s="189"/>
      <c r="XFD274" s="189"/>
    </row>
    <row r="275" spans="1:25 16375:16384" s="54" customFormat="1" ht="42" customHeight="1" x14ac:dyDescent="0.2">
      <c r="A275" s="60"/>
      <c r="B275" s="60"/>
      <c r="C275" s="60"/>
      <c r="D275" s="60"/>
      <c r="E275" s="60"/>
      <c r="F275" s="60"/>
      <c r="G275" s="61"/>
      <c r="H275" s="61"/>
      <c r="I275" s="60"/>
      <c r="J275" s="60"/>
      <c r="K275" s="87"/>
      <c r="L275" s="62"/>
      <c r="M275" s="63"/>
      <c r="N275" s="64"/>
      <c r="O275" s="58"/>
      <c r="P275" s="64"/>
      <c r="Q275" s="58"/>
      <c r="R275" s="52"/>
      <c r="S275" s="60"/>
      <c r="T275" s="60"/>
      <c r="U275" s="60"/>
      <c r="V275" s="60"/>
      <c r="W275" s="20" t="b">
        <f t="shared" si="8"/>
        <v>1</v>
      </c>
      <c r="X275" s="19" t="b">
        <f t="shared" si="9"/>
        <v>1</v>
      </c>
      <c r="Y275" s="19" t="e">
        <f>O275&gt;___Summary!#REF!</f>
        <v>#REF!</v>
      </c>
      <c r="XEU275" s="189"/>
      <c r="XEV275" s="189"/>
      <c r="XEW275" s="189"/>
      <c r="XEX275" s="189"/>
      <c r="XEY275" s="189"/>
      <c r="XEZ275" s="189"/>
      <c r="XFA275" s="189"/>
      <c r="XFB275" s="189"/>
      <c r="XFC275" s="189"/>
      <c r="XFD275" s="189"/>
    </row>
    <row r="276" spans="1:25 16375:16384" s="54" customFormat="1" ht="42" customHeight="1" x14ac:dyDescent="0.2">
      <c r="A276" s="60"/>
      <c r="B276" s="60"/>
      <c r="C276" s="60"/>
      <c r="D276" s="60"/>
      <c r="E276" s="60"/>
      <c r="F276" s="60"/>
      <c r="G276" s="61"/>
      <c r="H276" s="61"/>
      <c r="I276" s="60"/>
      <c r="J276" s="60"/>
      <c r="K276" s="87"/>
      <c r="L276" s="62"/>
      <c r="M276" s="63"/>
      <c r="N276" s="64"/>
      <c r="O276" s="58"/>
      <c r="P276" s="64"/>
      <c r="Q276" s="58"/>
      <c r="R276" s="52"/>
      <c r="S276" s="60"/>
      <c r="T276" s="60"/>
      <c r="U276" s="60"/>
      <c r="V276" s="60"/>
      <c r="W276" s="20" t="b">
        <f t="shared" si="8"/>
        <v>1</v>
      </c>
      <c r="X276" s="19" t="b">
        <f t="shared" si="9"/>
        <v>1</v>
      </c>
      <c r="Y276" s="19" t="e">
        <f>O276&gt;___Summary!#REF!</f>
        <v>#REF!</v>
      </c>
      <c r="XEU276" s="189"/>
      <c r="XEV276" s="189"/>
      <c r="XEW276" s="189"/>
      <c r="XEX276" s="189"/>
      <c r="XEY276" s="189"/>
      <c r="XEZ276" s="189"/>
      <c r="XFA276" s="189"/>
      <c r="XFB276" s="189"/>
      <c r="XFC276" s="189"/>
      <c r="XFD276" s="189"/>
    </row>
    <row r="277" spans="1:25 16375:16384" s="54" customFormat="1" ht="42" customHeight="1" x14ac:dyDescent="0.2">
      <c r="A277" s="60"/>
      <c r="B277" s="60"/>
      <c r="C277" s="60"/>
      <c r="D277" s="60"/>
      <c r="E277" s="60"/>
      <c r="F277" s="60"/>
      <c r="G277" s="61"/>
      <c r="H277" s="61"/>
      <c r="I277" s="60"/>
      <c r="J277" s="60"/>
      <c r="K277" s="87"/>
      <c r="L277" s="62"/>
      <c r="M277" s="63"/>
      <c r="N277" s="64"/>
      <c r="O277" s="58"/>
      <c r="P277" s="64"/>
      <c r="Q277" s="58"/>
      <c r="R277" s="52"/>
      <c r="S277" s="60"/>
      <c r="T277" s="60"/>
      <c r="U277" s="60"/>
      <c r="V277" s="60"/>
      <c r="W277" s="20" t="b">
        <f t="shared" si="8"/>
        <v>1</v>
      </c>
      <c r="X277" s="19" t="b">
        <f t="shared" si="9"/>
        <v>1</v>
      </c>
      <c r="Y277" s="19" t="e">
        <f>O277&gt;___Summary!#REF!</f>
        <v>#REF!</v>
      </c>
      <c r="XEU277" s="189"/>
      <c r="XEV277" s="189"/>
      <c r="XEW277" s="189"/>
      <c r="XEX277" s="189"/>
      <c r="XEY277" s="189"/>
      <c r="XEZ277" s="189"/>
      <c r="XFA277" s="189"/>
      <c r="XFB277" s="189"/>
      <c r="XFC277" s="189"/>
      <c r="XFD277" s="189"/>
    </row>
    <row r="278" spans="1:25 16375:16384" s="54" customFormat="1" ht="42" customHeight="1" x14ac:dyDescent="0.2">
      <c r="A278" s="60"/>
      <c r="B278" s="60"/>
      <c r="C278" s="60"/>
      <c r="D278" s="60"/>
      <c r="E278" s="60"/>
      <c r="F278" s="60"/>
      <c r="G278" s="61"/>
      <c r="H278" s="61"/>
      <c r="I278" s="60"/>
      <c r="J278" s="60"/>
      <c r="K278" s="87"/>
      <c r="L278" s="62"/>
      <c r="M278" s="63"/>
      <c r="N278" s="64"/>
      <c r="O278" s="58"/>
      <c r="P278" s="64"/>
      <c r="Q278" s="58"/>
      <c r="R278" s="52"/>
      <c r="S278" s="60"/>
      <c r="T278" s="60"/>
      <c r="U278" s="60"/>
      <c r="V278" s="60"/>
      <c r="W278" s="20" t="b">
        <f t="shared" si="8"/>
        <v>1</v>
      </c>
      <c r="X278" s="19" t="b">
        <f t="shared" si="9"/>
        <v>1</v>
      </c>
      <c r="Y278" s="19" t="e">
        <f>O278&gt;___Summary!#REF!</f>
        <v>#REF!</v>
      </c>
      <c r="XEU278" s="189"/>
      <c r="XEV278" s="189"/>
      <c r="XEW278" s="189"/>
      <c r="XEX278" s="189"/>
      <c r="XEY278" s="189"/>
      <c r="XEZ278" s="189"/>
      <c r="XFA278" s="189"/>
      <c r="XFB278" s="189"/>
      <c r="XFC278" s="189"/>
      <c r="XFD278" s="189"/>
    </row>
    <row r="279" spans="1:25 16375:16384" s="54" customFormat="1" ht="42" customHeight="1" x14ac:dyDescent="0.2">
      <c r="A279" s="60"/>
      <c r="B279" s="60"/>
      <c r="C279" s="60"/>
      <c r="D279" s="60"/>
      <c r="E279" s="60"/>
      <c r="F279" s="60"/>
      <c r="G279" s="61"/>
      <c r="H279" s="61"/>
      <c r="I279" s="60"/>
      <c r="J279" s="60"/>
      <c r="K279" s="87"/>
      <c r="L279" s="62"/>
      <c r="M279" s="63"/>
      <c r="N279" s="64"/>
      <c r="O279" s="58"/>
      <c r="P279" s="64"/>
      <c r="Q279" s="58"/>
      <c r="R279" s="52"/>
      <c r="S279" s="60"/>
      <c r="T279" s="60"/>
      <c r="U279" s="60"/>
      <c r="V279" s="60"/>
      <c r="W279" s="20" t="b">
        <f t="shared" si="8"/>
        <v>1</v>
      </c>
      <c r="X279" s="19" t="b">
        <f t="shared" si="9"/>
        <v>1</v>
      </c>
      <c r="Y279" s="19" t="e">
        <f>O279&gt;___Summary!#REF!</f>
        <v>#REF!</v>
      </c>
      <c r="XEU279" s="189"/>
      <c r="XEV279" s="189"/>
      <c r="XEW279" s="189"/>
      <c r="XEX279" s="189"/>
      <c r="XEY279" s="189"/>
      <c r="XEZ279" s="189"/>
      <c r="XFA279" s="189"/>
      <c r="XFB279" s="189"/>
      <c r="XFC279" s="189"/>
      <c r="XFD279" s="189"/>
    </row>
    <row r="280" spans="1:25 16375:16384" s="54" customFormat="1" ht="42" customHeight="1" x14ac:dyDescent="0.2">
      <c r="A280" s="60"/>
      <c r="B280" s="60"/>
      <c r="C280" s="60"/>
      <c r="D280" s="60"/>
      <c r="E280" s="60"/>
      <c r="F280" s="60"/>
      <c r="G280" s="61"/>
      <c r="H280" s="61"/>
      <c r="I280" s="60"/>
      <c r="J280" s="60"/>
      <c r="K280" s="87"/>
      <c r="L280" s="62"/>
      <c r="M280" s="63"/>
      <c r="N280" s="64"/>
      <c r="O280" s="58"/>
      <c r="P280" s="64"/>
      <c r="Q280" s="58"/>
      <c r="R280" s="52"/>
      <c r="S280" s="60"/>
      <c r="T280" s="60"/>
      <c r="U280" s="60"/>
      <c r="V280" s="60"/>
      <c r="W280" s="20" t="b">
        <f t="shared" si="8"/>
        <v>1</v>
      </c>
      <c r="X280" s="19" t="b">
        <f t="shared" si="9"/>
        <v>1</v>
      </c>
      <c r="Y280" s="19" t="e">
        <f>O280&gt;___Summary!#REF!</f>
        <v>#REF!</v>
      </c>
      <c r="XEU280" s="189"/>
      <c r="XEV280" s="189"/>
      <c r="XEW280" s="189"/>
      <c r="XEX280" s="189"/>
      <c r="XEY280" s="189"/>
      <c r="XEZ280" s="189"/>
      <c r="XFA280" s="189"/>
      <c r="XFB280" s="189"/>
      <c r="XFC280" s="189"/>
      <c r="XFD280" s="189"/>
    </row>
    <row r="281" spans="1:25 16375:16384" s="54" customFormat="1" ht="42" customHeight="1" x14ac:dyDescent="0.2">
      <c r="A281" s="60"/>
      <c r="B281" s="60"/>
      <c r="C281" s="60"/>
      <c r="D281" s="60"/>
      <c r="E281" s="60"/>
      <c r="F281" s="60"/>
      <c r="G281" s="61"/>
      <c r="H281" s="61"/>
      <c r="I281" s="60"/>
      <c r="J281" s="60"/>
      <c r="K281" s="87"/>
      <c r="L281" s="62"/>
      <c r="M281" s="63"/>
      <c r="N281" s="64"/>
      <c r="O281" s="58"/>
      <c r="P281" s="64"/>
      <c r="Q281" s="58"/>
      <c r="R281" s="52"/>
      <c r="S281" s="60"/>
      <c r="T281" s="60"/>
      <c r="U281" s="60"/>
      <c r="V281" s="60"/>
      <c r="W281" s="20" t="b">
        <f t="shared" si="8"/>
        <v>1</v>
      </c>
      <c r="X281" s="19" t="b">
        <f t="shared" si="9"/>
        <v>1</v>
      </c>
      <c r="Y281" s="19" t="e">
        <f>O281&gt;___Summary!#REF!</f>
        <v>#REF!</v>
      </c>
      <c r="XEU281" s="189"/>
      <c r="XEV281" s="189"/>
      <c r="XEW281" s="189"/>
      <c r="XEX281" s="189"/>
      <c r="XEY281" s="189"/>
      <c r="XEZ281" s="189"/>
      <c r="XFA281" s="189"/>
      <c r="XFB281" s="189"/>
      <c r="XFC281" s="189"/>
      <c r="XFD281" s="189"/>
    </row>
    <row r="282" spans="1:25 16375:16384" s="54" customFormat="1" ht="42" customHeight="1" x14ac:dyDescent="0.2">
      <c r="A282" s="60"/>
      <c r="B282" s="60"/>
      <c r="C282" s="60"/>
      <c r="D282" s="60"/>
      <c r="E282" s="60"/>
      <c r="F282" s="60"/>
      <c r="G282" s="61"/>
      <c r="H282" s="61"/>
      <c r="I282" s="60"/>
      <c r="J282" s="60"/>
      <c r="K282" s="87"/>
      <c r="L282" s="62"/>
      <c r="M282" s="63"/>
      <c r="N282" s="64"/>
      <c r="O282" s="58"/>
      <c r="P282" s="64"/>
      <c r="Q282" s="58"/>
      <c r="R282" s="52"/>
      <c r="S282" s="60"/>
      <c r="T282" s="60"/>
      <c r="U282" s="60"/>
      <c r="V282" s="60"/>
      <c r="W282" s="20" t="b">
        <f t="shared" si="8"/>
        <v>1</v>
      </c>
      <c r="X282" s="19" t="b">
        <f t="shared" si="9"/>
        <v>1</v>
      </c>
      <c r="Y282" s="19" t="e">
        <f>O282&gt;___Summary!#REF!</f>
        <v>#REF!</v>
      </c>
      <c r="XEU282" s="189"/>
      <c r="XEV282" s="189"/>
      <c r="XEW282" s="189"/>
      <c r="XEX282" s="189"/>
      <c r="XEY282" s="189"/>
      <c r="XEZ282" s="189"/>
      <c r="XFA282" s="189"/>
      <c r="XFB282" s="189"/>
      <c r="XFC282" s="189"/>
      <c r="XFD282" s="189"/>
    </row>
    <row r="283" spans="1:25 16375:16384" s="54" customFormat="1" ht="42" customHeight="1" x14ac:dyDescent="0.2">
      <c r="A283" s="60"/>
      <c r="B283" s="60"/>
      <c r="C283" s="60"/>
      <c r="D283" s="60"/>
      <c r="E283" s="60"/>
      <c r="F283" s="60"/>
      <c r="G283" s="61"/>
      <c r="H283" s="61"/>
      <c r="I283" s="60"/>
      <c r="J283" s="60"/>
      <c r="K283" s="87"/>
      <c r="L283" s="62"/>
      <c r="M283" s="63"/>
      <c r="N283" s="64"/>
      <c r="O283" s="58"/>
      <c r="P283" s="64"/>
      <c r="Q283" s="58"/>
      <c r="R283" s="52"/>
      <c r="S283" s="60"/>
      <c r="T283" s="60"/>
      <c r="U283" s="60"/>
      <c r="V283" s="60"/>
      <c r="W283" s="20" t="b">
        <f t="shared" si="8"/>
        <v>1</v>
      </c>
      <c r="X283" s="19" t="b">
        <f t="shared" si="9"/>
        <v>1</v>
      </c>
      <c r="Y283" s="19" t="e">
        <f>O283&gt;___Summary!#REF!</f>
        <v>#REF!</v>
      </c>
      <c r="XEU283" s="189"/>
      <c r="XEV283" s="189"/>
      <c r="XEW283" s="189"/>
      <c r="XEX283" s="189"/>
      <c r="XEY283" s="189"/>
      <c r="XEZ283" s="189"/>
      <c r="XFA283" s="189"/>
      <c r="XFB283" s="189"/>
      <c r="XFC283" s="189"/>
      <c r="XFD283" s="189"/>
    </row>
    <row r="284" spans="1:25 16375:16384" s="54" customFormat="1" ht="42" customHeight="1" x14ac:dyDescent="0.2">
      <c r="A284" s="60"/>
      <c r="B284" s="60"/>
      <c r="C284" s="60"/>
      <c r="D284" s="60"/>
      <c r="E284" s="60"/>
      <c r="F284" s="60"/>
      <c r="G284" s="61"/>
      <c r="H284" s="61"/>
      <c r="I284" s="60"/>
      <c r="J284" s="60"/>
      <c r="K284" s="87"/>
      <c r="L284" s="62"/>
      <c r="M284" s="63"/>
      <c r="N284" s="64"/>
      <c r="O284" s="58"/>
      <c r="P284" s="64"/>
      <c r="Q284" s="58"/>
      <c r="R284" s="52"/>
      <c r="S284" s="60"/>
      <c r="T284" s="60"/>
      <c r="U284" s="60"/>
      <c r="V284" s="60"/>
      <c r="W284" s="20" t="b">
        <f t="shared" si="8"/>
        <v>1</v>
      </c>
      <c r="X284" s="19" t="b">
        <f t="shared" si="9"/>
        <v>1</v>
      </c>
      <c r="Y284" s="19" t="e">
        <f>O284&gt;___Summary!#REF!</f>
        <v>#REF!</v>
      </c>
      <c r="XEU284" s="189"/>
      <c r="XEV284" s="189"/>
      <c r="XEW284" s="189"/>
      <c r="XEX284" s="189"/>
      <c r="XEY284" s="189"/>
      <c r="XEZ284" s="189"/>
      <c r="XFA284" s="189"/>
      <c r="XFB284" s="189"/>
      <c r="XFC284" s="189"/>
      <c r="XFD284" s="189"/>
    </row>
    <row r="285" spans="1:25 16375:16384" s="54" customFormat="1" ht="42" customHeight="1" x14ac:dyDescent="0.2">
      <c r="A285" s="60"/>
      <c r="B285" s="60"/>
      <c r="C285" s="60"/>
      <c r="D285" s="60"/>
      <c r="E285" s="60"/>
      <c r="F285" s="60"/>
      <c r="G285" s="61"/>
      <c r="H285" s="61"/>
      <c r="I285" s="60"/>
      <c r="J285" s="60"/>
      <c r="K285" s="87"/>
      <c r="L285" s="62"/>
      <c r="M285" s="63"/>
      <c r="N285" s="64"/>
      <c r="O285" s="58"/>
      <c r="P285" s="64"/>
      <c r="Q285" s="58"/>
      <c r="R285" s="52"/>
      <c r="S285" s="60"/>
      <c r="T285" s="60"/>
      <c r="U285" s="60"/>
      <c r="V285" s="60"/>
      <c r="W285" s="20" t="b">
        <f t="shared" si="8"/>
        <v>1</v>
      </c>
      <c r="X285" s="19" t="b">
        <f t="shared" si="9"/>
        <v>1</v>
      </c>
      <c r="Y285" s="19" t="e">
        <f>O285&gt;___Summary!#REF!</f>
        <v>#REF!</v>
      </c>
      <c r="XEU285" s="189"/>
      <c r="XEV285" s="189"/>
      <c r="XEW285" s="189"/>
      <c r="XEX285" s="189"/>
      <c r="XEY285" s="189"/>
      <c r="XEZ285" s="189"/>
      <c r="XFA285" s="189"/>
      <c r="XFB285" s="189"/>
      <c r="XFC285" s="189"/>
      <c r="XFD285" s="189"/>
    </row>
    <row r="286" spans="1:25 16375:16384" s="54" customFormat="1" ht="42" customHeight="1" x14ac:dyDescent="0.2">
      <c r="A286" s="60"/>
      <c r="B286" s="60"/>
      <c r="C286" s="60"/>
      <c r="D286" s="60"/>
      <c r="E286" s="60"/>
      <c r="F286" s="60"/>
      <c r="G286" s="61"/>
      <c r="H286" s="61"/>
      <c r="I286" s="60"/>
      <c r="J286" s="60"/>
      <c r="K286" s="87"/>
      <c r="L286" s="62"/>
      <c r="M286" s="63"/>
      <c r="N286" s="64"/>
      <c r="O286" s="58"/>
      <c r="P286" s="64"/>
      <c r="Q286" s="58"/>
      <c r="R286" s="52"/>
      <c r="S286" s="60"/>
      <c r="T286" s="60"/>
      <c r="U286" s="60"/>
      <c r="V286" s="60"/>
      <c r="W286" s="20" t="b">
        <f t="shared" si="8"/>
        <v>1</v>
      </c>
      <c r="X286" s="19" t="b">
        <f t="shared" si="9"/>
        <v>1</v>
      </c>
      <c r="Y286" s="19" t="e">
        <f>O286&gt;___Summary!#REF!</f>
        <v>#REF!</v>
      </c>
      <c r="XEU286" s="189"/>
      <c r="XEV286" s="189"/>
      <c r="XEW286" s="189"/>
      <c r="XEX286" s="189"/>
      <c r="XEY286" s="189"/>
      <c r="XEZ286" s="189"/>
      <c r="XFA286" s="189"/>
      <c r="XFB286" s="189"/>
      <c r="XFC286" s="189"/>
      <c r="XFD286" s="189"/>
    </row>
    <row r="287" spans="1:25 16375:16384" s="54" customFormat="1" ht="42" customHeight="1" x14ac:dyDescent="0.2">
      <c r="A287" s="60"/>
      <c r="B287" s="60"/>
      <c r="C287" s="60"/>
      <c r="D287" s="60"/>
      <c r="E287" s="60"/>
      <c r="F287" s="60"/>
      <c r="G287" s="61"/>
      <c r="H287" s="61"/>
      <c r="I287" s="60"/>
      <c r="J287" s="60"/>
      <c r="K287" s="87"/>
      <c r="L287" s="62"/>
      <c r="M287" s="63"/>
      <c r="N287" s="64"/>
      <c r="O287" s="58"/>
      <c r="P287" s="64"/>
      <c r="Q287" s="58"/>
      <c r="R287" s="52"/>
      <c r="S287" s="60"/>
      <c r="T287" s="60"/>
      <c r="U287" s="60"/>
      <c r="V287" s="60"/>
      <c r="W287" s="20" t="b">
        <f t="shared" si="8"/>
        <v>1</v>
      </c>
      <c r="X287" s="19" t="b">
        <f t="shared" si="9"/>
        <v>1</v>
      </c>
      <c r="Y287" s="19" t="e">
        <f>O287&gt;___Summary!#REF!</f>
        <v>#REF!</v>
      </c>
      <c r="XEU287" s="189"/>
      <c r="XEV287" s="189"/>
      <c r="XEW287" s="189"/>
      <c r="XEX287" s="189"/>
      <c r="XEY287" s="189"/>
      <c r="XEZ287" s="189"/>
      <c r="XFA287" s="189"/>
      <c r="XFB287" s="189"/>
      <c r="XFC287" s="189"/>
      <c r="XFD287" s="189"/>
    </row>
    <row r="288" spans="1:25 16375:16384" s="54" customFormat="1" ht="42" customHeight="1" x14ac:dyDescent="0.2">
      <c r="A288" s="60"/>
      <c r="B288" s="60"/>
      <c r="C288" s="60"/>
      <c r="D288" s="60"/>
      <c r="E288" s="60"/>
      <c r="F288" s="60"/>
      <c r="G288" s="61"/>
      <c r="H288" s="61"/>
      <c r="I288" s="60"/>
      <c r="J288" s="60"/>
      <c r="K288" s="87"/>
      <c r="L288" s="62"/>
      <c r="M288" s="63"/>
      <c r="N288" s="64"/>
      <c r="O288" s="58"/>
      <c r="P288" s="64"/>
      <c r="Q288" s="58"/>
      <c r="R288" s="52"/>
      <c r="S288" s="60"/>
      <c r="T288" s="60"/>
      <c r="U288" s="60"/>
      <c r="V288" s="60"/>
      <c r="W288" s="20" t="b">
        <f t="shared" si="8"/>
        <v>1</v>
      </c>
      <c r="X288" s="19" t="b">
        <f t="shared" si="9"/>
        <v>1</v>
      </c>
      <c r="Y288" s="19" t="e">
        <f>O288&gt;___Summary!#REF!</f>
        <v>#REF!</v>
      </c>
      <c r="XEU288" s="189"/>
      <c r="XEV288" s="189"/>
      <c r="XEW288" s="189"/>
      <c r="XEX288" s="189"/>
      <c r="XEY288" s="189"/>
      <c r="XEZ288" s="189"/>
      <c r="XFA288" s="189"/>
      <c r="XFB288" s="189"/>
      <c r="XFC288" s="189"/>
      <c r="XFD288" s="189"/>
    </row>
    <row r="289" spans="1:25 16375:16384" s="54" customFormat="1" ht="42" customHeight="1" x14ac:dyDescent="0.2">
      <c r="A289" s="60"/>
      <c r="B289" s="60"/>
      <c r="C289" s="60"/>
      <c r="D289" s="60"/>
      <c r="E289" s="60"/>
      <c r="F289" s="60"/>
      <c r="G289" s="61"/>
      <c r="H289" s="61"/>
      <c r="I289" s="60"/>
      <c r="J289" s="60"/>
      <c r="K289" s="87"/>
      <c r="L289" s="62"/>
      <c r="M289" s="63"/>
      <c r="N289" s="64"/>
      <c r="O289" s="58"/>
      <c r="P289" s="64"/>
      <c r="Q289" s="58"/>
      <c r="R289" s="52"/>
      <c r="S289" s="60"/>
      <c r="T289" s="60"/>
      <c r="U289" s="60"/>
      <c r="V289" s="60"/>
      <c r="W289" s="20" t="b">
        <f t="shared" si="8"/>
        <v>1</v>
      </c>
      <c r="X289" s="19" t="b">
        <f t="shared" si="9"/>
        <v>1</v>
      </c>
      <c r="Y289" s="19" t="e">
        <f>O289&gt;___Summary!#REF!</f>
        <v>#REF!</v>
      </c>
      <c r="XEU289" s="189"/>
      <c r="XEV289" s="189"/>
      <c r="XEW289" s="189"/>
      <c r="XEX289" s="189"/>
      <c r="XEY289" s="189"/>
      <c r="XEZ289" s="189"/>
      <c r="XFA289" s="189"/>
      <c r="XFB289" s="189"/>
      <c r="XFC289" s="189"/>
      <c r="XFD289" s="189"/>
    </row>
    <row r="290" spans="1:25 16375:16384" s="54" customFormat="1" ht="42" customHeight="1" x14ac:dyDescent="0.2">
      <c r="A290" s="60"/>
      <c r="B290" s="60"/>
      <c r="C290" s="60"/>
      <c r="D290" s="60"/>
      <c r="E290" s="60"/>
      <c r="F290" s="60"/>
      <c r="G290" s="61"/>
      <c r="H290" s="61"/>
      <c r="I290" s="60"/>
      <c r="J290" s="60"/>
      <c r="K290" s="87"/>
      <c r="L290" s="62"/>
      <c r="M290" s="63"/>
      <c r="N290" s="64"/>
      <c r="O290" s="58"/>
      <c r="P290" s="64"/>
      <c r="Q290" s="58"/>
      <c r="R290" s="52"/>
      <c r="S290" s="60"/>
      <c r="T290" s="60"/>
      <c r="U290" s="60"/>
      <c r="V290" s="60"/>
      <c r="W290" s="20" t="b">
        <f t="shared" si="8"/>
        <v>1</v>
      </c>
      <c r="X290" s="19" t="b">
        <f t="shared" si="9"/>
        <v>1</v>
      </c>
      <c r="Y290" s="19" t="e">
        <f>O290&gt;___Summary!#REF!</f>
        <v>#REF!</v>
      </c>
      <c r="XEU290" s="189"/>
      <c r="XEV290" s="189"/>
      <c r="XEW290" s="189"/>
      <c r="XEX290" s="189"/>
      <c r="XEY290" s="189"/>
      <c r="XEZ290" s="189"/>
      <c r="XFA290" s="189"/>
      <c r="XFB290" s="189"/>
      <c r="XFC290" s="189"/>
      <c r="XFD290" s="189"/>
    </row>
    <row r="291" spans="1:25 16375:16384" s="54" customFormat="1" ht="42" customHeight="1" x14ac:dyDescent="0.2">
      <c r="A291" s="60"/>
      <c r="B291" s="60"/>
      <c r="C291" s="60"/>
      <c r="D291" s="60"/>
      <c r="E291" s="60"/>
      <c r="F291" s="60"/>
      <c r="G291" s="61"/>
      <c r="H291" s="61"/>
      <c r="I291" s="60"/>
      <c r="J291" s="60"/>
      <c r="K291" s="87"/>
      <c r="L291" s="62"/>
      <c r="M291" s="63"/>
      <c r="N291" s="64"/>
      <c r="O291" s="58"/>
      <c r="P291" s="64"/>
      <c r="Q291" s="58"/>
      <c r="R291" s="52"/>
      <c r="S291" s="60"/>
      <c r="T291" s="60"/>
      <c r="U291" s="60"/>
      <c r="V291" s="60"/>
      <c r="W291" s="20" t="b">
        <f t="shared" si="8"/>
        <v>1</v>
      </c>
      <c r="X291" s="19" t="b">
        <f t="shared" si="9"/>
        <v>1</v>
      </c>
      <c r="Y291" s="19" t="e">
        <f>O291&gt;___Summary!#REF!</f>
        <v>#REF!</v>
      </c>
      <c r="XEU291" s="189"/>
      <c r="XEV291" s="189"/>
      <c r="XEW291" s="189"/>
      <c r="XEX291" s="189"/>
      <c r="XEY291" s="189"/>
      <c r="XEZ291" s="189"/>
      <c r="XFA291" s="189"/>
      <c r="XFB291" s="189"/>
      <c r="XFC291" s="189"/>
      <c r="XFD291" s="189"/>
    </row>
    <row r="292" spans="1:25 16375:16384" s="54" customFormat="1" ht="42" customHeight="1" x14ac:dyDescent="0.2">
      <c r="A292" s="60"/>
      <c r="B292" s="60"/>
      <c r="C292" s="60"/>
      <c r="D292" s="60"/>
      <c r="E292" s="60"/>
      <c r="F292" s="60"/>
      <c r="G292" s="61"/>
      <c r="H292" s="61"/>
      <c r="I292" s="60"/>
      <c r="J292" s="60"/>
      <c r="K292" s="87"/>
      <c r="L292" s="62"/>
      <c r="M292" s="63"/>
      <c r="N292" s="64"/>
      <c r="O292" s="58"/>
      <c r="P292" s="64"/>
      <c r="Q292" s="58"/>
      <c r="R292" s="52"/>
      <c r="S292" s="60"/>
      <c r="T292" s="60"/>
      <c r="U292" s="60"/>
      <c r="V292" s="60"/>
      <c r="W292" s="20" t="b">
        <f t="shared" si="8"/>
        <v>1</v>
      </c>
      <c r="X292" s="19" t="b">
        <f t="shared" si="9"/>
        <v>1</v>
      </c>
      <c r="Y292" s="19" t="e">
        <f>O292&gt;___Summary!#REF!</f>
        <v>#REF!</v>
      </c>
      <c r="XEU292" s="189"/>
      <c r="XEV292" s="189"/>
      <c r="XEW292" s="189"/>
      <c r="XEX292" s="189"/>
      <c r="XEY292" s="189"/>
      <c r="XEZ292" s="189"/>
      <c r="XFA292" s="189"/>
      <c r="XFB292" s="189"/>
      <c r="XFC292" s="189"/>
      <c r="XFD292" s="189"/>
    </row>
    <row r="293" spans="1:25 16375:16384" s="54" customFormat="1" ht="42" customHeight="1" x14ac:dyDescent="0.2">
      <c r="A293" s="60"/>
      <c r="B293" s="60"/>
      <c r="C293" s="60"/>
      <c r="D293" s="60"/>
      <c r="E293" s="60"/>
      <c r="F293" s="60"/>
      <c r="G293" s="61"/>
      <c r="H293" s="61"/>
      <c r="I293" s="60"/>
      <c r="J293" s="60"/>
      <c r="K293" s="87"/>
      <c r="L293" s="62"/>
      <c r="M293" s="63"/>
      <c r="N293" s="64"/>
      <c r="O293" s="58"/>
      <c r="P293" s="64"/>
      <c r="Q293" s="58"/>
      <c r="R293" s="52"/>
      <c r="S293" s="60"/>
      <c r="T293" s="60"/>
      <c r="U293" s="60"/>
      <c r="V293" s="60"/>
      <c r="W293" s="20" t="b">
        <f t="shared" si="8"/>
        <v>1</v>
      </c>
      <c r="X293" s="19" t="b">
        <f t="shared" si="9"/>
        <v>1</v>
      </c>
      <c r="Y293" s="19" t="e">
        <f>O293&gt;___Summary!#REF!</f>
        <v>#REF!</v>
      </c>
      <c r="XEU293" s="189"/>
      <c r="XEV293" s="189"/>
      <c r="XEW293" s="189"/>
      <c r="XEX293" s="189"/>
      <c r="XEY293" s="189"/>
      <c r="XEZ293" s="189"/>
      <c r="XFA293" s="189"/>
      <c r="XFB293" s="189"/>
      <c r="XFC293" s="189"/>
      <c r="XFD293" s="189"/>
    </row>
    <row r="294" spans="1:25 16375:16384" s="54" customFormat="1" ht="42" customHeight="1" x14ac:dyDescent="0.2">
      <c r="A294" s="60"/>
      <c r="B294" s="60"/>
      <c r="C294" s="60"/>
      <c r="D294" s="60"/>
      <c r="E294" s="60"/>
      <c r="F294" s="60"/>
      <c r="G294" s="61"/>
      <c r="H294" s="61"/>
      <c r="I294" s="60"/>
      <c r="J294" s="60"/>
      <c r="K294" s="87"/>
      <c r="L294" s="62"/>
      <c r="M294" s="63"/>
      <c r="N294" s="64"/>
      <c r="O294" s="58"/>
      <c r="P294" s="64"/>
      <c r="Q294" s="58"/>
      <c r="R294" s="52"/>
      <c r="S294" s="60"/>
      <c r="T294" s="60"/>
      <c r="U294" s="60"/>
      <c r="V294" s="60"/>
      <c r="W294" s="20" t="b">
        <f t="shared" si="8"/>
        <v>1</v>
      </c>
      <c r="X294" s="19" t="b">
        <f t="shared" si="9"/>
        <v>1</v>
      </c>
      <c r="Y294" s="19" t="e">
        <f>O294&gt;___Summary!#REF!</f>
        <v>#REF!</v>
      </c>
      <c r="XEU294" s="189"/>
      <c r="XEV294" s="189"/>
      <c r="XEW294" s="189"/>
      <c r="XEX294" s="189"/>
      <c r="XEY294" s="189"/>
      <c r="XEZ294" s="189"/>
      <c r="XFA294" s="189"/>
      <c r="XFB294" s="189"/>
      <c r="XFC294" s="189"/>
      <c r="XFD294" s="189"/>
    </row>
    <row r="295" spans="1:25 16375:16384" s="54" customFormat="1" ht="42" customHeight="1" x14ac:dyDescent="0.2">
      <c r="A295" s="60"/>
      <c r="B295" s="60"/>
      <c r="C295" s="60"/>
      <c r="D295" s="60"/>
      <c r="E295" s="60"/>
      <c r="F295" s="60"/>
      <c r="G295" s="61"/>
      <c r="H295" s="61"/>
      <c r="I295" s="60"/>
      <c r="J295" s="60"/>
      <c r="K295" s="87"/>
      <c r="L295" s="62"/>
      <c r="M295" s="63"/>
      <c r="N295" s="64"/>
      <c r="O295" s="58"/>
      <c r="P295" s="64"/>
      <c r="Q295" s="58"/>
      <c r="R295" s="52"/>
      <c r="S295" s="60"/>
      <c r="T295" s="60"/>
      <c r="U295" s="60"/>
      <c r="V295" s="60"/>
      <c r="W295" s="20" t="b">
        <f t="shared" si="8"/>
        <v>1</v>
      </c>
      <c r="X295" s="19" t="b">
        <f t="shared" si="9"/>
        <v>1</v>
      </c>
      <c r="Y295" s="19" t="e">
        <f>O295&gt;___Summary!#REF!</f>
        <v>#REF!</v>
      </c>
      <c r="XEU295" s="189"/>
      <c r="XEV295" s="189"/>
      <c r="XEW295" s="189"/>
      <c r="XEX295" s="189"/>
      <c r="XEY295" s="189"/>
      <c r="XEZ295" s="189"/>
      <c r="XFA295" s="189"/>
      <c r="XFB295" s="189"/>
      <c r="XFC295" s="189"/>
      <c r="XFD295" s="189"/>
    </row>
    <row r="296" spans="1:25 16375:16384" s="54" customFormat="1" ht="42" customHeight="1" x14ac:dyDescent="0.2">
      <c r="A296" s="60"/>
      <c r="B296" s="60"/>
      <c r="C296" s="60"/>
      <c r="D296" s="60"/>
      <c r="E296" s="60"/>
      <c r="F296" s="60"/>
      <c r="G296" s="61"/>
      <c r="H296" s="61"/>
      <c r="I296" s="60"/>
      <c r="J296" s="60"/>
      <c r="K296" s="87"/>
      <c r="L296" s="62"/>
      <c r="M296" s="63"/>
      <c r="N296" s="64"/>
      <c r="O296" s="58"/>
      <c r="P296" s="64"/>
      <c r="Q296" s="58"/>
      <c r="R296" s="52"/>
      <c r="S296" s="60"/>
      <c r="T296" s="60"/>
      <c r="U296" s="60"/>
      <c r="V296" s="60"/>
      <c r="W296" s="20" t="b">
        <f t="shared" si="8"/>
        <v>1</v>
      </c>
      <c r="X296" s="19" t="b">
        <f t="shared" si="9"/>
        <v>1</v>
      </c>
      <c r="Y296" s="19" t="e">
        <f>O296&gt;___Summary!#REF!</f>
        <v>#REF!</v>
      </c>
      <c r="XEU296" s="189"/>
      <c r="XEV296" s="189"/>
      <c r="XEW296" s="189"/>
      <c r="XEX296" s="189"/>
      <c r="XEY296" s="189"/>
      <c r="XEZ296" s="189"/>
      <c r="XFA296" s="189"/>
      <c r="XFB296" s="189"/>
      <c r="XFC296" s="189"/>
      <c r="XFD296" s="189"/>
    </row>
    <row r="297" spans="1:25 16375:16384" s="54" customFormat="1" ht="42" customHeight="1" x14ac:dyDescent="0.2">
      <c r="A297" s="60"/>
      <c r="B297" s="60"/>
      <c r="C297" s="60"/>
      <c r="D297" s="60"/>
      <c r="E297" s="60"/>
      <c r="F297" s="60"/>
      <c r="G297" s="61"/>
      <c r="H297" s="61"/>
      <c r="I297" s="60"/>
      <c r="J297" s="60"/>
      <c r="K297" s="87"/>
      <c r="L297" s="62"/>
      <c r="M297" s="63"/>
      <c r="N297" s="64"/>
      <c r="O297" s="58"/>
      <c r="P297" s="64"/>
      <c r="Q297" s="58"/>
      <c r="R297" s="52"/>
      <c r="S297" s="60"/>
      <c r="T297" s="60"/>
      <c r="U297" s="60"/>
      <c r="V297" s="60"/>
      <c r="W297" s="20" t="b">
        <f t="shared" si="8"/>
        <v>1</v>
      </c>
      <c r="X297" s="19" t="b">
        <f t="shared" si="9"/>
        <v>1</v>
      </c>
      <c r="Y297" s="19" t="e">
        <f>O297&gt;___Summary!#REF!</f>
        <v>#REF!</v>
      </c>
      <c r="XEU297" s="189"/>
      <c r="XEV297" s="189"/>
      <c r="XEW297" s="189"/>
      <c r="XEX297" s="189"/>
      <c r="XEY297" s="189"/>
      <c r="XEZ297" s="189"/>
      <c r="XFA297" s="189"/>
      <c r="XFB297" s="189"/>
      <c r="XFC297" s="189"/>
      <c r="XFD297" s="189"/>
    </row>
    <row r="298" spans="1:25 16375:16384" s="54" customFormat="1" ht="42" customHeight="1" x14ac:dyDescent="0.2">
      <c r="A298" s="60"/>
      <c r="B298" s="60"/>
      <c r="C298" s="60"/>
      <c r="D298" s="60"/>
      <c r="E298" s="60"/>
      <c r="F298" s="60"/>
      <c r="G298" s="61"/>
      <c r="H298" s="61"/>
      <c r="I298" s="60"/>
      <c r="J298" s="60"/>
      <c r="K298" s="87"/>
      <c r="L298" s="62"/>
      <c r="M298" s="63"/>
      <c r="N298" s="64"/>
      <c r="O298" s="58"/>
      <c r="P298" s="64"/>
      <c r="Q298" s="58"/>
      <c r="R298" s="52"/>
      <c r="S298" s="60"/>
      <c r="T298" s="60"/>
      <c r="U298" s="60"/>
      <c r="V298" s="60"/>
      <c r="W298" s="20" t="b">
        <f t="shared" si="8"/>
        <v>1</v>
      </c>
      <c r="X298" s="19" t="b">
        <f t="shared" si="9"/>
        <v>1</v>
      </c>
      <c r="Y298" s="19" t="e">
        <f>O298&gt;___Summary!#REF!</f>
        <v>#REF!</v>
      </c>
      <c r="XEU298" s="189"/>
      <c r="XEV298" s="189"/>
      <c r="XEW298" s="189"/>
      <c r="XEX298" s="189"/>
      <c r="XEY298" s="189"/>
      <c r="XEZ298" s="189"/>
      <c r="XFA298" s="189"/>
      <c r="XFB298" s="189"/>
      <c r="XFC298" s="189"/>
      <c r="XFD298" s="189"/>
    </row>
    <row r="299" spans="1:25 16375:16384" s="54" customFormat="1" ht="42" customHeight="1" x14ac:dyDescent="0.2">
      <c r="A299" s="60"/>
      <c r="B299" s="60"/>
      <c r="C299" s="60"/>
      <c r="D299" s="60"/>
      <c r="E299" s="60"/>
      <c r="F299" s="60"/>
      <c r="G299" s="61"/>
      <c r="H299" s="61"/>
      <c r="I299" s="60"/>
      <c r="J299" s="60"/>
      <c r="K299" s="87"/>
      <c r="L299" s="62"/>
      <c r="M299" s="63"/>
      <c r="N299" s="64"/>
      <c r="O299" s="58"/>
      <c r="P299" s="64"/>
      <c r="Q299" s="58"/>
      <c r="R299" s="52"/>
      <c r="S299" s="60"/>
      <c r="T299" s="60"/>
      <c r="U299" s="60"/>
      <c r="V299" s="60"/>
      <c r="W299" s="20" t="b">
        <f t="shared" si="8"/>
        <v>1</v>
      </c>
      <c r="X299" s="19" t="b">
        <f t="shared" si="9"/>
        <v>1</v>
      </c>
      <c r="Y299" s="19" t="e">
        <f>O299&gt;___Summary!#REF!</f>
        <v>#REF!</v>
      </c>
      <c r="XEU299" s="189"/>
      <c r="XEV299" s="189"/>
      <c r="XEW299" s="189"/>
      <c r="XEX299" s="189"/>
      <c r="XEY299" s="189"/>
      <c r="XEZ299" s="189"/>
      <c r="XFA299" s="189"/>
      <c r="XFB299" s="189"/>
      <c r="XFC299" s="189"/>
      <c r="XFD299" s="189"/>
    </row>
    <row r="300" spans="1:25 16375:16384" s="54" customFormat="1" ht="42" customHeight="1" x14ac:dyDescent="0.2">
      <c r="A300" s="60"/>
      <c r="B300" s="60"/>
      <c r="C300" s="60"/>
      <c r="D300" s="60"/>
      <c r="E300" s="60"/>
      <c r="F300" s="60"/>
      <c r="G300" s="61"/>
      <c r="H300" s="61"/>
      <c r="I300" s="60"/>
      <c r="J300" s="60"/>
      <c r="K300" s="87"/>
      <c r="L300" s="62"/>
      <c r="M300" s="63"/>
      <c r="N300" s="64"/>
      <c r="O300" s="58"/>
      <c r="P300" s="64"/>
      <c r="Q300" s="58"/>
      <c r="R300" s="52"/>
      <c r="S300" s="60"/>
      <c r="T300" s="60"/>
      <c r="U300" s="60"/>
      <c r="V300" s="60"/>
      <c r="W300" s="20" t="b">
        <f t="shared" si="8"/>
        <v>1</v>
      </c>
      <c r="X300" s="19" t="b">
        <f t="shared" si="9"/>
        <v>1</v>
      </c>
      <c r="Y300" s="19" t="e">
        <f>O300&gt;___Summary!#REF!</f>
        <v>#REF!</v>
      </c>
      <c r="XEU300" s="189"/>
      <c r="XEV300" s="189"/>
      <c r="XEW300" s="189"/>
      <c r="XEX300" s="189"/>
      <c r="XEY300" s="189"/>
      <c r="XEZ300" s="189"/>
      <c r="XFA300" s="189"/>
      <c r="XFB300" s="189"/>
      <c r="XFC300" s="189"/>
      <c r="XFD300" s="189"/>
    </row>
    <row r="301" spans="1:25 16375:16384" s="54" customFormat="1" ht="42" customHeight="1" x14ac:dyDescent="0.2">
      <c r="A301" s="60"/>
      <c r="B301" s="60"/>
      <c r="C301" s="60"/>
      <c r="D301" s="60"/>
      <c r="E301" s="60"/>
      <c r="F301" s="60"/>
      <c r="G301" s="61"/>
      <c r="H301" s="61"/>
      <c r="I301" s="60"/>
      <c r="J301" s="60"/>
      <c r="K301" s="87"/>
      <c r="L301" s="62"/>
      <c r="M301" s="63"/>
      <c r="N301" s="64"/>
      <c r="O301" s="58"/>
      <c r="P301" s="64"/>
      <c r="Q301" s="58"/>
      <c r="R301" s="52"/>
      <c r="S301" s="60"/>
      <c r="T301" s="60"/>
      <c r="U301" s="60"/>
      <c r="V301" s="60"/>
      <c r="W301" s="20" t="b">
        <f t="shared" si="8"/>
        <v>1</v>
      </c>
      <c r="X301" s="19" t="b">
        <f t="shared" si="9"/>
        <v>1</v>
      </c>
      <c r="Y301" s="19" t="e">
        <f>O301&gt;___Summary!#REF!</f>
        <v>#REF!</v>
      </c>
      <c r="XEU301" s="189"/>
      <c r="XEV301" s="189"/>
      <c r="XEW301" s="189"/>
      <c r="XEX301" s="189"/>
      <c r="XEY301" s="189"/>
      <c r="XEZ301" s="189"/>
      <c r="XFA301" s="189"/>
      <c r="XFB301" s="189"/>
      <c r="XFC301" s="189"/>
      <c r="XFD301" s="189"/>
    </row>
    <row r="302" spans="1:25 16375:16384" s="54" customFormat="1" ht="42" customHeight="1" x14ac:dyDescent="0.2">
      <c r="A302" s="60"/>
      <c r="B302" s="60"/>
      <c r="C302" s="60"/>
      <c r="D302" s="60"/>
      <c r="E302" s="60"/>
      <c r="F302" s="60"/>
      <c r="G302" s="61"/>
      <c r="H302" s="61"/>
      <c r="I302" s="60"/>
      <c r="J302" s="60"/>
      <c r="K302" s="87"/>
      <c r="L302" s="62"/>
      <c r="M302" s="63"/>
      <c r="N302" s="64"/>
      <c r="O302" s="58"/>
      <c r="P302" s="64"/>
      <c r="Q302" s="58"/>
      <c r="R302" s="52"/>
      <c r="S302" s="60"/>
      <c r="T302" s="60"/>
      <c r="U302" s="60"/>
      <c r="V302" s="60"/>
      <c r="W302" s="20" t="b">
        <f t="shared" si="8"/>
        <v>1</v>
      </c>
      <c r="X302" s="19" t="b">
        <f t="shared" si="9"/>
        <v>1</v>
      </c>
      <c r="Y302" s="19" t="e">
        <f>O302&gt;___Summary!#REF!</f>
        <v>#REF!</v>
      </c>
      <c r="XEU302" s="189"/>
      <c r="XEV302" s="189"/>
      <c r="XEW302" s="189"/>
      <c r="XEX302" s="189"/>
      <c r="XEY302" s="189"/>
      <c r="XEZ302" s="189"/>
      <c r="XFA302" s="189"/>
      <c r="XFB302" s="189"/>
      <c r="XFC302" s="189"/>
      <c r="XFD302" s="189"/>
    </row>
    <row r="303" spans="1:25 16375:16384" s="54" customFormat="1" ht="42" customHeight="1" x14ac:dyDescent="0.2">
      <c r="A303" s="60"/>
      <c r="B303" s="60"/>
      <c r="C303" s="60"/>
      <c r="D303" s="60"/>
      <c r="E303" s="60"/>
      <c r="F303" s="60"/>
      <c r="G303" s="61"/>
      <c r="H303" s="61"/>
      <c r="I303" s="60"/>
      <c r="J303" s="60"/>
      <c r="K303" s="87"/>
      <c r="L303" s="62"/>
      <c r="M303" s="63"/>
      <c r="N303" s="64"/>
      <c r="O303" s="58"/>
      <c r="P303" s="64"/>
      <c r="Q303" s="58"/>
      <c r="R303" s="52"/>
      <c r="S303" s="60"/>
      <c r="T303" s="60"/>
      <c r="U303" s="60"/>
      <c r="V303" s="60"/>
      <c r="W303" s="20" t="b">
        <f t="shared" si="8"/>
        <v>1</v>
      </c>
      <c r="X303" s="19" t="b">
        <f t="shared" si="9"/>
        <v>1</v>
      </c>
      <c r="Y303" s="19" t="e">
        <f>O303&gt;___Summary!#REF!</f>
        <v>#REF!</v>
      </c>
      <c r="XEU303" s="189"/>
      <c r="XEV303" s="189"/>
      <c r="XEW303" s="189"/>
      <c r="XEX303" s="189"/>
      <c r="XEY303" s="189"/>
      <c r="XEZ303" s="189"/>
      <c r="XFA303" s="189"/>
      <c r="XFB303" s="189"/>
      <c r="XFC303" s="189"/>
      <c r="XFD303" s="189"/>
    </row>
    <row r="304" spans="1:25 16375:16384" s="54" customFormat="1" ht="42" customHeight="1" x14ac:dyDescent="0.2">
      <c r="A304" s="60"/>
      <c r="B304" s="60"/>
      <c r="C304" s="60"/>
      <c r="D304" s="60"/>
      <c r="E304" s="60"/>
      <c r="F304" s="60"/>
      <c r="G304" s="61"/>
      <c r="H304" s="61"/>
      <c r="I304" s="60"/>
      <c r="J304" s="60"/>
      <c r="K304" s="87"/>
      <c r="L304" s="62"/>
      <c r="M304" s="63"/>
      <c r="N304" s="64"/>
      <c r="O304" s="58"/>
      <c r="P304" s="64"/>
      <c r="Q304" s="58"/>
      <c r="R304" s="52"/>
      <c r="S304" s="60"/>
      <c r="T304" s="60"/>
      <c r="U304" s="60"/>
      <c r="V304" s="60"/>
      <c r="W304" s="20" t="b">
        <f t="shared" si="8"/>
        <v>1</v>
      </c>
      <c r="X304" s="19" t="b">
        <f t="shared" si="9"/>
        <v>1</v>
      </c>
      <c r="Y304" s="19" t="e">
        <f>O304&gt;___Summary!#REF!</f>
        <v>#REF!</v>
      </c>
      <c r="XEU304" s="189"/>
      <c r="XEV304" s="189"/>
      <c r="XEW304" s="189"/>
      <c r="XEX304" s="189"/>
      <c r="XEY304" s="189"/>
      <c r="XEZ304" s="189"/>
      <c r="XFA304" s="189"/>
      <c r="XFB304" s="189"/>
      <c r="XFC304" s="189"/>
      <c r="XFD304" s="189"/>
    </row>
    <row r="305" spans="1:25 16375:16384" s="54" customFormat="1" ht="42" customHeight="1" x14ac:dyDescent="0.2">
      <c r="A305" s="60"/>
      <c r="B305" s="60"/>
      <c r="C305" s="60"/>
      <c r="D305" s="60"/>
      <c r="E305" s="60"/>
      <c r="F305" s="60"/>
      <c r="G305" s="61"/>
      <c r="H305" s="61"/>
      <c r="I305" s="60"/>
      <c r="J305" s="60"/>
      <c r="K305" s="87"/>
      <c r="L305" s="62"/>
      <c r="M305" s="63"/>
      <c r="N305" s="64"/>
      <c r="O305" s="58"/>
      <c r="P305" s="64"/>
      <c r="Q305" s="58"/>
      <c r="R305" s="52"/>
      <c r="S305" s="60"/>
      <c r="T305" s="60"/>
      <c r="U305" s="60"/>
      <c r="V305" s="60"/>
      <c r="W305" s="20" t="b">
        <f t="shared" si="8"/>
        <v>1</v>
      </c>
      <c r="X305" s="19" t="b">
        <f t="shared" si="9"/>
        <v>1</v>
      </c>
      <c r="Y305" s="19" t="e">
        <f>O305&gt;___Summary!#REF!</f>
        <v>#REF!</v>
      </c>
      <c r="XEU305" s="189"/>
      <c r="XEV305" s="189"/>
      <c r="XEW305" s="189"/>
      <c r="XEX305" s="189"/>
      <c r="XEY305" s="189"/>
      <c r="XEZ305" s="189"/>
      <c r="XFA305" s="189"/>
      <c r="XFB305" s="189"/>
      <c r="XFC305" s="189"/>
      <c r="XFD305" s="189"/>
    </row>
    <row r="306" spans="1:25 16375:16384" s="54" customFormat="1" ht="42" customHeight="1" x14ac:dyDescent="0.2">
      <c r="A306" s="60"/>
      <c r="B306" s="60"/>
      <c r="C306" s="60"/>
      <c r="D306" s="60"/>
      <c r="E306" s="60"/>
      <c r="F306" s="60"/>
      <c r="G306" s="61"/>
      <c r="H306" s="61"/>
      <c r="I306" s="60"/>
      <c r="J306" s="60"/>
      <c r="K306" s="87"/>
      <c r="L306" s="62"/>
      <c r="M306" s="63"/>
      <c r="N306" s="64"/>
      <c r="O306" s="58"/>
      <c r="P306" s="64"/>
      <c r="Q306" s="58"/>
      <c r="R306" s="52"/>
      <c r="S306" s="60"/>
      <c r="T306" s="60"/>
      <c r="U306" s="60"/>
      <c r="V306" s="60"/>
      <c r="W306" s="20" t="b">
        <f t="shared" si="8"/>
        <v>1</v>
      </c>
      <c r="X306" s="19" t="b">
        <f t="shared" si="9"/>
        <v>1</v>
      </c>
      <c r="Y306" s="19" t="e">
        <f>O306&gt;___Summary!#REF!</f>
        <v>#REF!</v>
      </c>
      <c r="XEU306" s="189"/>
      <c r="XEV306" s="189"/>
      <c r="XEW306" s="189"/>
      <c r="XEX306" s="189"/>
      <c r="XEY306" s="189"/>
      <c r="XEZ306" s="189"/>
      <c r="XFA306" s="189"/>
      <c r="XFB306" s="189"/>
      <c r="XFC306" s="189"/>
      <c r="XFD306" s="189"/>
    </row>
    <row r="307" spans="1:25 16375:16384" s="54" customFormat="1" ht="42" customHeight="1" x14ac:dyDescent="0.2">
      <c r="A307" s="60"/>
      <c r="B307" s="60"/>
      <c r="C307" s="60"/>
      <c r="D307" s="60"/>
      <c r="E307" s="60"/>
      <c r="F307" s="60"/>
      <c r="G307" s="61"/>
      <c r="H307" s="61"/>
      <c r="I307" s="60"/>
      <c r="J307" s="60"/>
      <c r="K307" s="87"/>
      <c r="L307" s="62"/>
      <c r="M307" s="63"/>
      <c r="N307" s="64"/>
      <c r="O307" s="58"/>
      <c r="P307" s="64"/>
      <c r="Q307" s="58"/>
      <c r="R307" s="52"/>
      <c r="S307" s="60"/>
      <c r="T307" s="60"/>
      <c r="U307" s="60"/>
      <c r="V307" s="60"/>
      <c r="W307" s="20" t="b">
        <f t="shared" si="8"/>
        <v>1</v>
      </c>
      <c r="X307" s="19" t="b">
        <f t="shared" si="9"/>
        <v>1</v>
      </c>
      <c r="Y307" s="19" t="e">
        <f>O307&gt;___Summary!#REF!</f>
        <v>#REF!</v>
      </c>
      <c r="XEU307" s="189"/>
      <c r="XEV307" s="189"/>
      <c r="XEW307" s="189"/>
      <c r="XEX307" s="189"/>
      <c r="XEY307" s="189"/>
      <c r="XEZ307" s="189"/>
      <c r="XFA307" s="189"/>
      <c r="XFB307" s="189"/>
      <c r="XFC307" s="189"/>
      <c r="XFD307" s="189"/>
    </row>
    <row r="308" spans="1:25 16375:16384" s="54" customFormat="1" ht="42" customHeight="1" x14ac:dyDescent="0.2">
      <c r="A308" s="60"/>
      <c r="B308" s="60"/>
      <c r="C308" s="60"/>
      <c r="D308" s="60"/>
      <c r="E308" s="60"/>
      <c r="F308" s="60"/>
      <c r="G308" s="61"/>
      <c r="H308" s="61"/>
      <c r="I308" s="60"/>
      <c r="J308" s="60"/>
      <c r="K308" s="87"/>
      <c r="L308" s="62"/>
      <c r="M308" s="63"/>
      <c r="N308" s="64"/>
      <c r="O308" s="58"/>
      <c r="P308" s="64"/>
      <c r="Q308" s="58"/>
      <c r="R308" s="52"/>
      <c r="S308" s="60"/>
      <c r="T308" s="60"/>
      <c r="U308" s="60"/>
      <c r="V308" s="60"/>
      <c r="W308" s="20" t="b">
        <f t="shared" si="8"/>
        <v>1</v>
      </c>
      <c r="X308" s="19" t="b">
        <f t="shared" si="9"/>
        <v>1</v>
      </c>
      <c r="Y308" s="19" t="e">
        <f>O308&gt;___Summary!#REF!</f>
        <v>#REF!</v>
      </c>
      <c r="XEU308" s="189"/>
      <c r="XEV308" s="189"/>
      <c r="XEW308" s="189"/>
      <c r="XEX308" s="189"/>
      <c r="XEY308" s="189"/>
      <c r="XEZ308" s="189"/>
      <c r="XFA308" s="189"/>
      <c r="XFB308" s="189"/>
      <c r="XFC308" s="189"/>
      <c r="XFD308" s="189"/>
    </row>
    <row r="309" spans="1:25 16375:16384" s="54" customFormat="1" ht="42" customHeight="1" x14ac:dyDescent="0.2">
      <c r="A309" s="60"/>
      <c r="B309" s="60"/>
      <c r="C309" s="60"/>
      <c r="D309" s="60"/>
      <c r="E309" s="60"/>
      <c r="F309" s="60"/>
      <c r="G309" s="61"/>
      <c r="H309" s="61"/>
      <c r="I309" s="60"/>
      <c r="J309" s="60"/>
      <c r="K309" s="87"/>
      <c r="L309" s="62"/>
      <c r="M309" s="63"/>
      <c r="N309" s="64"/>
      <c r="O309" s="58"/>
      <c r="P309" s="64"/>
      <c r="Q309" s="58"/>
      <c r="R309" s="52"/>
      <c r="S309" s="60"/>
      <c r="T309" s="60"/>
      <c r="U309" s="60"/>
      <c r="V309" s="60"/>
      <c r="W309" s="20" t="b">
        <f t="shared" si="8"/>
        <v>1</v>
      </c>
      <c r="X309" s="19" t="b">
        <f t="shared" si="9"/>
        <v>1</v>
      </c>
      <c r="Y309" s="19" t="e">
        <f>O309&gt;___Summary!#REF!</f>
        <v>#REF!</v>
      </c>
      <c r="XEU309" s="189"/>
      <c r="XEV309" s="189"/>
      <c r="XEW309" s="189"/>
      <c r="XEX309" s="189"/>
      <c r="XEY309" s="189"/>
      <c r="XEZ309" s="189"/>
      <c r="XFA309" s="189"/>
      <c r="XFB309" s="189"/>
      <c r="XFC309" s="189"/>
      <c r="XFD309" s="189"/>
    </row>
    <row r="310" spans="1:25 16375:16384" s="54" customFormat="1" ht="42" customHeight="1" x14ac:dyDescent="0.2">
      <c r="A310" s="60"/>
      <c r="B310" s="60"/>
      <c r="C310" s="60"/>
      <c r="D310" s="60"/>
      <c r="E310" s="60"/>
      <c r="F310" s="60"/>
      <c r="G310" s="61"/>
      <c r="H310" s="61"/>
      <c r="I310" s="60"/>
      <c r="J310" s="60"/>
      <c r="K310" s="87"/>
      <c r="L310" s="62"/>
      <c r="M310" s="63"/>
      <c r="N310" s="64"/>
      <c r="O310" s="58"/>
      <c r="P310" s="64"/>
      <c r="Q310" s="58"/>
      <c r="R310" s="52"/>
      <c r="S310" s="60"/>
      <c r="T310" s="60"/>
      <c r="U310" s="60"/>
      <c r="V310" s="60"/>
      <c r="W310" s="20" t="b">
        <f t="shared" si="8"/>
        <v>1</v>
      </c>
      <c r="X310" s="19" t="b">
        <f t="shared" si="9"/>
        <v>1</v>
      </c>
      <c r="Y310" s="19" t="e">
        <f>O310&gt;___Summary!#REF!</f>
        <v>#REF!</v>
      </c>
      <c r="XEU310" s="189"/>
      <c r="XEV310" s="189"/>
      <c r="XEW310" s="189"/>
      <c r="XEX310" s="189"/>
      <c r="XEY310" s="189"/>
      <c r="XEZ310" s="189"/>
      <c r="XFA310" s="189"/>
      <c r="XFB310" s="189"/>
      <c r="XFC310" s="189"/>
      <c r="XFD310" s="189"/>
    </row>
    <row r="311" spans="1:25 16375:16384" s="54" customFormat="1" ht="42" customHeight="1" x14ac:dyDescent="0.2">
      <c r="A311" s="60"/>
      <c r="B311" s="60"/>
      <c r="C311" s="60"/>
      <c r="D311" s="60"/>
      <c r="E311" s="60"/>
      <c r="F311" s="60"/>
      <c r="G311" s="61"/>
      <c r="H311" s="61"/>
      <c r="I311" s="60"/>
      <c r="J311" s="60"/>
      <c r="K311" s="87"/>
      <c r="L311" s="62"/>
      <c r="M311" s="63"/>
      <c r="N311" s="64"/>
      <c r="O311" s="58"/>
      <c r="P311" s="64"/>
      <c r="Q311" s="58"/>
      <c r="R311" s="52"/>
      <c r="S311" s="60"/>
      <c r="T311" s="60"/>
      <c r="U311" s="60"/>
      <c r="V311" s="60"/>
      <c r="W311" s="20" t="b">
        <f t="shared" si="8"/>
        <v>1</v>
      </c>
      <c r="X311" s="19" t="b">
        <f t="shared" si="9"/>
        <v>1</v>
      </c>
      <c r="Y311" s="19" t="e">
        <f>O311&gt;___Summary!#REF!</f>
        <v>#REF!</v>
      </c>
      <c r="XEU311" s="189"/>
      <c r="XEV311" s="189"/>
      <c r="XEW311" s="189"/>
      <c r="XEX311" s="189"/>
      <c r="XEY311" s="189"/>
      <c r="XEZ311" s="189"/>
      <c r="XFA311" s="189"/>
      <c r="XFB311" s="189"/>
      <c r="XFC311" s="189"/>
      <c r="XFD311" s="189"/>
    </row>
    <row r="312" spans="1:25 16375:16384" s="54" customFormat="1" ht="42" customHeight="1" x14ac:dyDescent="0.2">
      <c r="A312" s="60"/>
      <c r="B312" s="60"/>
      <c r="C312" s="60"/>
      <c r="D312" s="60"/>
      <c r="E312" s="60"/>
      <c r="F312" s="60"/>
      <c r="G312" s="61"/>
      <c r="H312" s="61"/>
      <c r="I312" s="60"/>
      <c r="J312" s="60"/>
      <c r="K312" s="87"/>
      <c r="L312" s="62"/>
      <c r="M312" s="63"/>
      <c r="N312" s="64"/>
      <c r="O312" s="58"/>
      <c r="P312" s="64"/>
      <c r="Q312" s="58"/>
      <c r="R312" s="52"/>
      <c r="S312" s="60"/>
      <c r="T312" s="60"/>
      <c r="U312" s="60"/>
      <c r="V312" s="60"/>
      <c r="W312" s="20" t="b">
        <f t="shared" si="8"/>
        <v>1</v>
      </c>
      <c r="X312" s="19" t="b">
        <f t="shared" si="9"/>
        <v>1</v>
      </c>
      <c r="Y312" s="19" t="e">
        <f>O312&gt;___Summary!#REF!</f>
        <v>#REF!</v>
      </c>
      <c r="XEU312" s="189"/>
      <c r="XEV312" s="189"/>
      <c r="XEW312" s="189"/>
      <c r="XEX312" s="189"/>
      <c r="XEY312" s="189"/>
      <c r="XEZ312" s="189"/>
      <c r="XFA312" s="189"/>
      <c r="XFB312" s="189"/>
      <c r="XFC312" s="189"/>
      <c r="XFD312" s="189"/>
    </row>
    <row r="313" spans="1:25 16375:16384" s="54" customFormat="1" ht="42" customHeight="1" x14ac:dyDescent="0.2">
      <c r="A313" s="60"/>
      <c r="B313" s="60"/>
      <c r="C313" s="60"/>
      <c r="D313" s="60"/>
      <c r="E313" s="60"/>
      <c r="F313" s="60"/>
      <c r="G313" s="61"/>
      <c r="H313" s="61"/>
      <c r="I313" s="60"/>
      <c r="J313" s="60"/>
      <c r="K313" s="87"/>
      <c r="L313" s="62"/>
      <c r="M313" s="63"/>
      <c r="N313" s="64"/>
      <c r="O313" s="58"/>
      <c r="P313" s="64"/>
      <c r="Q313" s="58"/>
      <c r="R313" s="52"/>
      <c r="S313" s="60"/>
      <c r="T313" s="60"/>
      <c r="U313" s="60"/>
      <c r="V313" s="60"/>
      <c r="W313" s="20" t="b">
        <f t="shared" si="8"/>
        <v>1</v>
      </c>
      <c r="X313" s="19" t="b">
        <f t="shared" si="9"/>
        <v>1</v>
      </c>
      <c r="Y313" s="19" t="e">
        <f>O313&gt;___Summary!#REF!</f>
        <v>#REF!</v>
      </c>
      <c r="XEU313" s="189"/>
      <c r="XEV313" s="189"/>
      <c r="XEW313" s="189"/>
      <c r="XEX313" s="189"/>
      <c r="XEY313" s="189"/>
      <c r="XEZ313" s="189"/>
      <c r="XFA313" s="189"/>
      <c r="XFB313" s="189"/>
      <c r="XFC313" s="189"/>
      <c r="XFD313" s="189"/>
    </row>
    <row r="314" spans="1:25 16375:16384" s="54" customFormat="1" ht="42" customHeight="1" x14ac:dyDescent="0.2">
      <c r="A314" s="60"/>
      <c r="B314" s="60"/>
      <c r="C314" s="60"/>
      <c r="D314" s="60"/>
      <c r="E314" s="60"/>
      <c r="F314" s="60"/>
      <c r="G314" s="61"/>
      <c r="H314" s="61"/>
      <c r="I314" s="60"/>
      <c r="J314" s="60"/>
      <c r="K314" s="87"/>
      <c r="L314" s="62"/>
      <c r="M314" s="63"/>
      <c r="N314" s="64"/>
      <c r="O314" s="58"/>
      <c r="P314" s="64"/>
      <c r="Q314" s="58"/>
      <c r="R314" s="52"/>
      <c r="S314" s="60"/>
      <c r="T314" s="60"/>
      <c r="U314" s="60"/>
      <c r="V314" s="60"/>
      <c r="W314" s="20" t="b">
        <f t="shared" si="8"/>
        <v>1</v>
      </c>
      <c r="X314" s="19" t="b">
        <f t="shared" si="9"/>
        <v>1</v>
      </c>
      <c r="Y314" s="19" t="e">
        <f>O314&gt;___Summary!#REF!</f>
        <v>#REF!</v>
      </c>
      <c r="XEU314" s="189"/>
      <c r="XEV314" s="189"/>
      <c r="XEW314" s="189"/>
      <c r="XEX314" s="189"/>
      <c r="XEY314" s="189"/>
      <c r="XEZ314" s="189"/>
      <c r="XFA314" s="189"/>
      <c r="XFB314" s="189"/>
      <c r="XFC314" s="189"/>
      <c r="XFD314" s="189"/>
    </row>
    <row r="315" spans="1:25 16375:16384" s="54" customFormat="1" ht="42" customHeight="1" x14ac:dyDescent="0.2">
      <c r="A315" s="60"/>
      <c r="B315" s="60"/>
      <c r="C315" s="60"/>
      <c r="D315" s="60"/>
      <c r="E315" s="60"/>
      <c r="F315" s="60"/>
      <c r="G315" s="61"/>
      <c r="H315" s="61"/>
      <c r="I315" s="60"/>
      <c r="J315" s="60"/>
      <c r="K315" s="87"/>
      <c r="L315" s="62"/>
      <c r="M315" s="63"/>
      <c r="N315" s="64"/>
      <c r="O315" s="58"/>
      <c r="P315" s="64"/>
      <c r="Q315" s="58"/>
      <c r="R315" s="52"/>
      <c r="S315" s="60"/>
      <c r="T315" s="60"/>
      <c r="U315" s="60"/>
      <c r="V315" s="60"/>
      <c r="W315" s="20" t="b">
        <f t="shared" si="8"/>
        <v>1</v>
      </c>
      <c r="X315" s="19" t="b">
        <f t="shared" si="9"/>
        <v>1</v>
      </c>
      <c r="Y315" s="19" t="e">
        <f>O315&gt;___Summary!#REF!</f>
        <v>#REF!</v>
      </c>
      <c r="XEU315" s="189"/>
      <c r="XEV315" s="189"/>
      <c r="XEW315" s="189"/>
      <c r="XEX315" s="189"/>
      <c r="XEY315" s="189"/>
      <c r="XEZ315" s="189"/>
      <c r="XFA315" s="189"/>
      <c r="XFB315" s="189"/>
      <c r="XFC315" s="189"/>
      <c r="XFD315" s="189"/>
    </row>
    <row r="316" spans="1:25 16375:16384" s="54" customFormat="1" ht="42" customHeight="1" x14ac:dyDescent="0.2">
      <c r="A316" s="60"/>
      <c r="B316" s="60"/>
      <c r="C316" s="60"/>
      <c r="D316" s="60"/>
      <c r="E316" s="60"/>
      <c r="F316" s="60"/>
      <c r="G316" s="61"/>
      <c r="H316" s="61"/>
      <c r="I316" s="60"/>
      <c r="J316" s="60"/>
      <c r="K316" s="87"/>
      <c r="L316" s="62"/>
      <c r="M316" s="63"/>
      <c r="N316" s="64"/>
      <c r="O316" s="58"/>
      <c r="P316" s="64"/>
      <c r="Q316" s="58"/>
      <c r="R316" s="52"/>
      <c r="S316" s="60"/>
      <c r="T316" s="60"/>
      <c r="U316" s="60"/>
      <c r="V316" s="60"/>
      <c r="W316" s="20" t="b">
        <f t="shared" si="8"/>
        <v>1</v>
      </c>
      <c r="X316" s="19" t="b">
        <f t="shared" si="9"/>
        <v>1</v>
      </c>
      <c r="Y316" s="19" t="e">
        <f>O316&gt;___Summary!#REF!</f>
        <v>#REF!</v>
      </c>
      <c r="XEU316" s="189"/>
      <c r="XEV316" s="189"/>
      <c r="XEW316" s="189"/>
      <c r="XEX316" s="189"/>
      <c r="XEY316" s="189"/>
      <c r="XEZ316" s="189"/>
      <c r="XFA316" s="189"/>
      <c r="XFB316" s="189"/>
      <c r="XFC316" s="189"/>
      <c r="XFD316" s="189"/>
    </row>
    <row r="317" spans="1:25 16375:16384" s="54" customFormat="1" ht="42" customHeight="1" x14ac:dyDescent="0.2">
      <c r="A317" s="60"/>
      <c r="B317" s="60"/>
      <c r="C317" s="60"/>
      <c r="D317" s="60"/>
      <c r="E317" s="60"/>
      <c r="F317" s="60"/>
      <c r="G317" s="61"/>
      <c r="H317" s="61"/>
      <c r="I317" s="60"/>
      <c r="J317" s="60"/>
      <c r="K317" s="87"/>
      <c r="L317" s="62"/>
      <c r="M317" s="63"/>
      <c r="N317" s="64"/>
      <c r="O317" s="58"/>
      <c r="P317" s="64"/>
      <c r="Q317" s="58"/>
      <c r="R317" s="52"/>
      <c r="S317" s="60"/>
      <c r="T317" s="60"/>
      <c r="U317" s="60"/>
      <c r="V317" s="60"/>
      <c r="W317" s="20" t="b">
        <f t="shared" si="8"/>
        <v>1</v>
      </c>
      <c r="X317" s="19" t="b">
        <f t="shared" si="9"/>
        <v>1</v>
      </c>
      <c r="Y317" s="19" t="e">
        <f>O317&gt;___Summary!#REF!</f>
        <v>#REF!</v>
      </c>
      <c r="XEU317" s="189"/>
      <c r="XEV317" s="189"/>
      <c r="XEW317" s="189"/>
      <c r="XEX317" s="189"/>
      <c r="XEY317" s="189"/>
      <c r="XEZ317" s="189"/>
      <c r="XFA317" s="189"/>
      <c r="XFB317" s="189"/>
      <c r="XFC317" s="189"/>
      <c r="XFD317" s="189"/>
    </row>
    <row r="318" spans="1:25 16375:16384" s="54" customFormat="1" ht="42" customHeight="1" x14ac:dyDescent="0.2">
      <c r="A318" s="60"/>
      <c r="B318" s="60"/>
      <c r="C318" s="60"/>
      <c r="D318" s="60"/>
      <c r="E318" s="60"/>
      <c r="F318" s="60"/>
      <c r="G318" s="61"/>
      <c r="H318" s="61"/>
      <c r="I318" s="60"/>
      <c r="J318" s="60"/>
      <c r="K318" s="87"/>
      <c r="L318" s="62"/>
      <c r="M318" s="63"/>
      <c r="N318" s="64"/>
      <c r="O318" s="58"/>
      <c r="P318" s="64"/>
      <c r="Q318" s="58"/>
      <c r="R318" s="52"/>
      <c r="S318" s="60"/>
      <c r="T318" s="60"/>
      <c r="U318" s="60"/>
      <c r="V318" s="60"/>
      <c r="W318" s="20" t="b">
        <f t="shared" si="8"/>
        <v>1</v>
      </c>
      <c r="X318" s="19" t="b">
        <f t="shared" si="9"/>
        <v>1</v>
      </c>
      <c r="Y318" s="19" t="e">
        <f>O318&gt;___Summary!#REF!</f>
        <v>#REF!</v>
      </c>
      <c r="XEU318" s="189"/>
      <c r="XEV318" s="189"/>
      <c r="XEW318" s="189"/>
      <c r="XEX318" s="189"/>
      <c r="XEY318" s="189"/>
      <c r="XEZ318" s="189"/>
      <c r="XFA318" s="189"/>
      <c r="XFB318" s="189"/>
      <c r="XFC318" s="189"/>
      <c r="XFD318" s="189"/>
    </row>
    <row r="319" spans="1:25 16375:16384" s="54" customFormat="1" ht="42" customHeight="1" x14ac:dyDescent="0.2">
      <c r="A319" s="60"/>
      <c r="B319" s="60"/>
      <c r="C319" s="60"/>
      <c r="D319" s="60"/>
      <c r="E319" s="60"/>
      <c r="F319" s="60"/>
      <c r="G319" s="61"/>
      <c r="H319" s="61"/>
      <c r="I319" s="60"/>
      <c r="J319" s="60"/>
      <c r="K319" s="87"/>
      <c r="L319" s="62"/>
      <c r="M319" s="63"/>
      <c r="N319" s="64"/>
      <c r="O319" s="58"/>
      <c r="P319" s="64"/>
      <c r="Q319" s="58"/>
      <c r="R319" s="52"/>
      <c r="S319" s="60"/>
      <c r="T319" s="60"/>
      <c r="U319" s="60"/>
      <c r="V319" s="60"/>
      <c r="W319" s="20" t="b">
        <f t="shared" si="8"/>
        <v>1</v>
      </c>
      <c r="X319" s="19" t="b">
        <f t="shared" si="9"/>
        <v>1</v>
      </c>
      <c r="Y319" s="19" t="e">
        <f>O319&gt;___Summary!#REF!</f>
        <v>#REF!</v>
      </c>
      <c r="XEU319" s="189"/>
      <c r="XEV319" s="189"/>
      <c r="XEW319" s="189"/>
      <c r="XEX319" s="189"/>
      <c r="XEY319" s="189"/>
      <c r="XEZ319" s="189"/>
      <c r="XFA319" s="189"/>
      <c r="XFB319" s="189"/>
      <c r="XFC319" s="189"/>
      <c r="XFD319" s="189"/>
    </row>
    <row r="320" spans="1:25 16375:16384" s="54" customFormat="1" ht="42" customHeight="1" x14ac:dyDescent="0.2">
      <c r="A320" s="60"/>
      <c r="B320" s="60"/>
      <c r="C320" s="60"/>
      <c r="D320" s="60"/>
      <c r="E320" s="60"/>
      <c r="F320" s="60"/>
      <c r="G320" s="61"/>
      <c r="H320" s="61"/>
      <c r="I320" s="60"/>
      <c r="J320" s="60"/>
      <c r="K320" s="87"/>
      <c r="L320" s="62"/>
      <c r="M320" s="63"/>
      <c r="N320" s="64"/>
      <c r="O320" s="58"/>
      <c r="P320" s="64"/>
      <c r="Q320" s="58"/>
      <c r="R320" s="52"/>
      <c r="S320" s="60"/>
      <c r="T320" s="60"/>
      <c r="U320" s="60"/>
      <c r="V320" s="60"/>
      <c r="W320" s="20" t="b">
        <f t="shared" si="8"/>
        <v>1</v>
      </c>
      <c r="X320" s="19" t="b">
        <f t="shared" si="9"/>
        <v>1</v>
      </c>
      <c r="Y320" s="19" t="e">
        <f>O320&gt;___Summary!#REF!</f>
        <v>#REF!</v>
      </c>
      <c r="XEU320" s="189"/>
      <c r="XEV320" s="189"/>
      <c r="XEW320" s="189"/>
      <c r="XEX320" s="189"/>
      <c r="XEY320" s="189"/>
      <c r="XEZ320" s="189"/>
      <c r="XFA320" s="189"/>
      <c r="XFB320" s="189"/>
      <c r="XFC320" s="189"/>
      <c r="XFD320" s="189"/>
    </row>
    <row r="321" spans="1:25 16375:16384" s="54" customFormat="1" ht="42" customHeight="1" x14ac:dyDescent="0.2">
      <c r="A321" s="60"/>
      <c r="B321" s="60"/>
      <c r="C321" s="60"/>
      <c r="D321" s="60"/>
      <c r="E321" s="60"/>
      <c r="F321" s="60"/>
      <c r="G321" s="61"/>
      <c r="H321" s="61"/>
      <c r="I321" s="60"/>
      <c r="J321" s="60"/>
      <c r="K321" s="87"/>
      <c r="L321" s="62"/>
      <c r="M321" s="63"/>
      <c r="N321" s="64"/>
      <c r="O321" s="58"/>
      <c r="P321" s="64"/>
      <c r="Q321" s="58"/>
      <c r="R321" s="52"/>
      <c r="S321" s="60"/>
      <c r="T321" s="60"/>
      <c r="U321" s="60"/>
      <c r="V321" s="60"/>
      <c r="W321" s="20" t="b">
        <f t="shared" si="8"/>
        <v>1</v>
      </c>
      <c r="X321" s="19" t="b">
        <f t="shared" si="9"/>
        <v>1</v>
      </c>
      <c r="Y321" s="19" t="e">
        <f>O321&gt;___Summary!#REF!</f>
        <v>#REF!</v>
      </c>
      <c r="XEU321" s="189"/>
      <c r="XEV321" s="189"/>
      <c r="XEW321" s="189"/>
      <c r="XEX321" s="189"/>
      <c r="XEY321" s="189"/>
      <c r="XEZ321" s="189"/>
      <c r="XFA321" s="189"/>
      <c r="XFB321" s="189"/>
      <c r="XFC321" s="189"/>
      <c r="XFD321" s="189"/>
    </row>
    <row r="322" spans="1:25 16375:16384" s="54" customFormat="1" ht="42" customHeight="1" x14ac:dyDescent="0.2">
      <c r="A322" s="60"/>
      <c r="B322" s="60"/>
      <c r="C322" s="60"/>
      <c r="D322" s="60"/>
      <c r="E322" s="60"/>
      <c r="F322" s="60"/>
      <c r="G322" s="61"/>
      <c r="H322" s="61"/>
      <c r="I322" s="60"/>
      <c r="J322" s="60"/>
      <c r="K322" s="87"/>
      <c r="L322" s="62"/>
      <c r="M322" s="63"/>
      <c r="N322" s="64"/>
      <c r="O322" s="58"/>
      <c r="P322" s="64"/>
      <c r="Q322" s="58"/>
      <c r="R322" s="52"/>
      <c r="S322" s="60"/>
      <c r="T322" s="60"/>
      <c r="U322" s="60"/>
      <c r="V322" s="60"/>
      <c r="W322" s="20" t="b">
        <f t="shared" si="8"/>
        <v>1</v>
      </c>
      <c r="X322" s="19" t="b">
        <f t="shared" si="9"/>
        <v>1</v>
      </c>
      <c r="Y322" s="19" t="e">
        <f>O322&gt;___Summary!#REF!</f>
        <v>#REF!</v>
      </c>
      <c r="XEU322" s="189"/>
      <c r="XEV322" s="189"/>
      <c r="XEW322" s="189"/>
      <c r="XEX322" s="189"/>
      <c r="XEY322" s="189"/>
      <c r="XEZ322" s="189"/>
      <c r="XFA322" s="189"/>
      <c r="XFB322" s="189"/>
      <c r="XFC322" s="189"/>
      <c r="XFD322" s="189"/>
    </row>
    <row r="323" spans="1:25 16375:16384" s="54" customFormat="1" ht="42" customHeight="1" x14ac:dyDescent="0.2">
      <c r="A323" s="60"/>
      <c r="B323" s="60"/>
      <c r="C323" s="60"/>
      <c r="D323" s="60"/>
      <c r="E323" s="60"/>
      <c r="F323" s="60"/>
      <c r="G323" s="61"/>
      <c r="H323" s="61"/>
      <c r="I323" s="60"/>
      <c r="J323" s="60"/>
      <c r="K323" s="87"/>
      <c r="L323" s="62"/>
      <c r="M323" s="63"/>
      <c r="N323" s="64"/>
      <c r="O323" s="58"/>
      <c r="P323" s="64"/>
      <c r="Q323" s="58"/>
      <c r="R323" s="52"/>
      <c r="S323" s="60"/>
      <c r="T323" s="60"/>
      <c r="U323" s="60"/>
      <c r="V323" s="60"/>
      <c r="W323" s="20" t="b">
        <f t="shared" si="8"/>
        <v>1</v>
      </c>
      <c r="X323" s="19" t="b">
        <f t="shared" si="9"/>
        <v>1</v>
      </c>
      <c r="Y323" s="19" t="e">
        <f>O323&gt;___Summary!#REF!</f>
        <v>#REF!</v>
      </c>
      <c r="XEU323" s="189"/>
      <c r="XEV323" s="189"/>
      <c r="XEW323" s="189"/>
      <c r="XEX323" s="189"/>
      <c r="XEY323" s="189"/>
      <c r="XEZ323" s="189"/>
      <c r="XFA323" s="189"/>
      <c r="XFB323" s="189"/>
      <c r="XFC323" s="189"/>
      <c r="XFD323" s="189"/>
    </row>
    <row r="324" spans="1:25 16375:16384" s="54" customFormat="1" ht="42" customHeight="1" x14ac:dyDescent="0.2">
      <c r="A324" s="60"/>
      <c r="B324" s="60"/>
      <c r="C324" s="60"/>
      <c r="D324" s="60"/>
      <c r="E324" s="60"/>
      <c r="F324" s="60"/>
      <c r="G324" s="61"/>
      <c r="H324" s="61"/>
      <c r="I324" s="60"/>
      <c r="J324" s="60"/>
      <c r="K324" s="87"/>
      <c r="L324" s="62"/>
      <c r="M324" s="63"/>
      <c r="N324" s="64"/>
      <c r="O324" s="58"/>
      <c r="P324" s="64"/>
      <c r="Q324" s="58"/>
      <c r="R324" s="52"/>
      <c r="S324" s="60"/>
      <c r="T324" s="60"/>
      <c r="U324" s="60"/>
      <c r="V324" s="60"/>
      <c r="W324" s="20" t="b">
        <f t="shared" si="8"/>
        <v>1</v>
      </c>
      <c r="X324" s="19" t="b">
        <f t="shared" si="9"/>
        <v>1</v>
      </c>
      <c r="Y324" s="19" t="e">
        <f>O324&gt;___Summary!#REF!</f>
        <v>#REF!</v>
      </c>
      <c r="XEU324" s="189"/>
      <c r="XEV324" s="189"/>
      <c r="XEW324" s="189"/>
      <c r="XEX324" s="189"/>
      <c r="XEY324" s="189"/>
      <c r="XEZ324" s="189"/>
      <c r="XFA324" s="189"/>
      <c r="XFB324" s="189"/>
      <c r="XFC324" s="189"/>
      <c r="XFD324" s="189"/>
    </row>
    <row r="325" spans="1:25 16375:16384" s="54" customFormat="1" ht="42" customHeight="1" x14ac:dyDescent="0.2">
      <c r="A325" s="60"/>
      <c r="B325" s="60"/>
      <c r="C325" s="60"/>
      <c r="D325" s="60"/>
      <c r="E325" s="60"/>
      <c r="F325" s="60"/>
      <c r="G325" s="61"/>
      <c r="H325" s="61"/>
      <c r="I325" s="60"/>
      <c r="J325" s="60"/>
      <c r="K325" s="87"/>
      <c r="L325" s="62"/>
      <c r="M325" s="63"/>
      <c r="N325" s="64"/>
      <c r="O325" s="58"/>
      <c r="P325" s="64"/>
      <c r="Q325" s="58"/>
      <c r="R325" s="52"/>
      <c r="S325" s="60"/>
      <c r="T325" s="60"/>
      <c r="U325" s="60"/>
      <c r="V325" s="60"/>
      <c r="W325" s="20" t="b">
        <f t="shared" si="8"/>
        <v>1</v>
      </c>
      <c r="X325" s="19" t="b">
        <f t="shared" si="9"/>
        <v>1</v>
      </c>
      <c r="Y325" s="19" t="e">
        <f>O325&gt;___Summary!#REF!</f>
        <v>#REF!</v>
      </c>
      <c r="XEU325" s="189"/>
      <c r="XEV325" s="189"/>
      <c r="XEW325" s="189"/>
      <c r="XEX325" s="189"/>
      <c r="XEY325" s="189"/>
      <c r="XEZ325" s="189"/>
      <c r="XFA325" s="189"/>
      <c r="XFB325" s="189"/>
      <c r="XFC325" s="189"/>
      <c r="XFD325" s="189"/>
    </row>
    <row r="326" spans="1:25 16375:16384" s="54" customFormat="1" ht="42" customHeight="1" x14ac:dyDescent="0.2">
      <c r="A326" s="60"/>
      <c r="B326" s="60"/>
      <c r="C326" s="60"/>
      <c r="D326" s="60"/>
      <c r="E326" s="60"/>
      <c r="F326" s="60"/>
      <c r="G326" s="61"/>
      <c r="H326" s="61"/>
      <c r="I326" s="60"/>
      <c r="J326" s="60"/>
      <c r="K326" s="87"/>
      <c r="L326" s="62"/>
      <c r="M326" s="63"/>
      <c r="N326" s="64"/>
      <c r="O326" s="58"/>
      <c r="P326" s="64"/>
      <c r="Q326" s="58"/>
      <c r="R326" s="52"/>
      <c r="S326" s="60"/>
      <c r="T326" s="60"/>
      <c r="U326" s="60"/>
      <c r="V326" s="60"/>
      <c r="W326" s="20" t="b">
        <f t="shared" si="8"/>
        <v>1</v>
      </c>
      <c r="X326" s="19" t="b">
        <f t="shared" si="9"/>
        <v>1</v>
      </c>
      <c r="Y326" s="19" t="e">
        <f>O326&gt;___Summary!#REF!</f>
        <v>#REF!</v>
      </c>
      <c r="XEU326" s="189"/>
      <c r="XEV326" s="189"/>
      <c r="XEW326" s="189"/>
      <c r="XEX326" s="189"/>
      <c r="XEY326" s="189"/>
      <c r="XEZ326" s="189"/>
      <c r="XFA326" s="189"/>
      <c r="XFB326" s="189"/>
      <c r="XFC326" s="189"/>
      <c r="XFD326" s="189"/>
    </row>
    <row r="327" spans="1:25 16375:16384" s="54" customFormat="1" ht="42" customHeight="1" x14ac:dyDescent="0.2">
      <c r="A327" s="60"/>
      <c r="B327" s="60"/>
      <c r="C327" s="60"/>
      <c r="D327" s="60"/>
      <c r="E327" s="60"/>
      <c r="F327" s="60"/>
      <c r="G327" s="61"/>
      <c r="H327" s="61"/>
      <c r="I327" s="60"/>
      <c r="J327" s="60"/>
      <c r="K327" s="87"/>
      <c r="L327" s="62"/>
      <c r="M327" s="63"/>
      <c r="N327" s="64"/>
      <c r="O327" s="58"/>
      <c r="P327" s="64"/>
      <c r="Q327" s="58"/>
      <c r="R327" s="52"/>
      <c r="S327" s="60"/>
      <c r="T327" s="60"/>
      <c r="U327" s="60"/>
      <c r="V327" s="60"/>
      <c r="W327" s="20" t="b">
        <f t="shared" si="8"/>
        <v>1</v>
      </c>
      <c r="X327" s="19" t="b">
        <f t="shared" si="9"/>
        <v>1</v>
      </c>
      <c r="Y327" s="19" t="e">
        <f>O327&gt;___Summary!#REF!</f>
        <v>#REF!</v>
      </c>
      <c r="XEU327" s="189"/>
      <c r="XEV327" s="189"/>
      <c r="XEW327" s="189"/>
      <c r="XEX327" s="189"/>
      <c r="XEY327" s="189"/>
      <c r="XEZ327" s="189"/>
      <c r="XFA327" s="189"/>
      <c r="XFB327" s="189"/>
      <c r="XFC327" s="189"/>
      <c r="XFD327" s="189"/>
    </row>
    <row r="328" spans="1:25 16375:16384" s="54" customFormat="1" ht="42" customHeight="1" x14ac:dyDescent="0.2">
      <c r="A328" s="60"/>
      <c r="B328" s="60"/>
      <c r="C328" s="60"/>
      <c r="D328" s="60"/>
      <c r="E328" s="60"/>
      <c r="F328" s="60"/>
      <c r="G328" s="61"/>
      <c r="H328" s="61"/>
      <c r="I328" s="60"/>
      <c r="J328" s="60"/>
      <c r="K328" s="87"/>
      <c r="L328" s="62"/>
      <c r="M328" s="63"/>
      <c r="N328" s="64"/>
      <c r="O328" s="58"/>
      <c r="P328" s="64"/>
      <c r="Q328" s="58"/>
      <c r="R328" s="52"/>
      <c r="S328" s="60"/>
      <c r="T328" s="60"/>
      <c r="U328" s="60"/>
      <c r="V328" s="60"/>
      <c r="W328" s="20" t="b">
        <f t="shared" ref="W328:W391" si="10">O328&gt;=M328</f>
        <v>1</v>
      </c>
      <c r="X328" s="19" t="b">
        <f t="shared" ref="X328:X391" si="11">Q328&gt;=O328</f>
        <v>1</v>
      </c>
      <c r="Y328" s="19" t="e">
        <f>O328&gt;___Summary!#REF!</f>
        <v>#REF!</v>
      </c>
      <c r="XEU328" s="189"/>
      <c r="XEV328" s="189"/>
      <c r="XEW328" s="189"/>
      <c r="XEX328" s="189"/>
      <c r="XEY328" s="189"/>
      <c r="XEZ328" s="189"/>
      <c r="XFA328" s="189"/>
      <c r="XFB328" s="189"/>
      <c r="XFC328" s="189"/>
      <c r="XFD328" s="189"/>
    </row>
    <row r="329" spans="1:25 16375:16384" s="54" customFormat="1" ht="42" customHeight="1" x14ac:dyDescent="0.2">
      <c r="A329" s="60"/>
      <c r="B329" s="60"/>
      <c r="C329" s="60"/>
      <c r="D329" s="60"/>
      <c r="E329" s="60"/>
      <c r="F329" s="60"/>
      <c r="G329" s="61"/>
      <c r="H329" s="61"/>
      <c r="I329" s="60"/>
      <c r="J329" s="60"/>
      <c r="K329" s="87"/>
      <c r="L329" s="62"/>
      <c r="M329" s="63"/>
      <c r="N329" s="64"/>
      <c r="O329" s="58"/>
      <c r="P329" s="64"/>
      <c r="Q329" s="58"/>
      <c r="R329" s="52"/>
      <c r="S329" s="60"/>
      <c r="T329" s="60"/>
      <c r="U329" s="60"/>
      <c r="V329" s="60"/>
      <c r="W329" s="20" t="b">
        <f t="shared" si="10"/>
        <v>1</v>
      </c>
      <c r="X329" s="19" t="b">
        <f t="shared" si="11"/>
        <v>1</v>
      </c>
      <c r="Y329" s="19" t="e">
        <f>O329&gt;___Summary!#REF!</f>
        <v>#REF!</v>
      </c>
      <c r="XEU329" s="189"/>
      <c r="XEV329" s="189"/>
      <c r="XEW329" s="189"/>
      <c r="XEX329" s="189"/>
      <c r="XEY329" s="189"/>
      <c r="XEZ329" s="189"/>
      <c r="XFA329" s="189"/>
      <c r="XFB329" s="189"/>
      <c r="XFC329" s="189"/>
      <c r="XFD329" s="189"/>
    </row>
    <row r="330" spans="1:25 16375:16384" s="54" customFormat="1" ht="42" customHeight="1" x14ac:dyDescent="0.2">
      <c r="A330" s="60"/>
      <c r="B330" s="60"/>
      <c r="C330" s="60"/>
      <c r="D330" s="60"/>
      <c r="E330" s="60"/>
      <c r="F330" s="60"/>
      <c r="G330" s="61"/>
      <c r="H330" s="61"/>
      <c r="I330" s="60"/>
      <c r="J330" s="60"/>
      <c r="K330" s="87"/>
      <c r="L330" s="62"/>
      <c r="M330" s="63"/>
      <c r="N330" s="64"/>
      <c r="O330" s="58"/>
      <c r="P330" s="64"/>
      <c r="Q330" s="58"/>
      <c r="R330" s="52"/>
      <c r="S330" s="60"/>
      <c r="T330" s="60"/>
      <c r="U330" s="60"/>
      <c r="V330" s="60"/>
      <c r="W330" s="20" t="b">
        <f t="shared" si="10"/>
        <v>1</v>
      </c>
      <c r="X330" s="19" t="b">
        <f t="shared" si="11"/>
        <v>1</v>
      </c>
      <c r="Y330" s="19" t="e">
        <f>O330&gt;___Summary!#REF!</f>
        <v>#REF!</v>
      </c>
      <c r="XEU330" s="189"/>
      <c r="XEV330" s="189"/>
      <c r="XEW330" s="189"/>
      <c r="XEX330" s="189"/>
      <c r="XEY330" s="189"/>
      <c r="XEZ330" s="189"/>
      <c r="XFA330" s="189"/>
      <c r="XFB330" s="189"/>
      <c r="XFC330" s="189"/>
      <c r="XFD330" s="189"/>
    </row>
    <row r="331" spans="1:25 16375:16384" s="54" customFormat="1" ht="42" customHeight="1" x14ac:dyDescent="0.2">
      <c r="A331" s="60"/>
      <c r="B331" s="60"/>
      <c r="C331" s="60"/>
      <c r="D331" s="60"/>
      <c r="E331" s="60"/>
      <c r="F331" s="60"/>
      <c r="G331" s="61"/>
      <c r="H331" s="61"/>
      <c r="I331" s="60"/>
      <c r="J331" s="60"/>
      <c r="K331" s="87"/>
      <c r="L331" s="62"/>
      <c r="M331" s="63"/>
      <c r="N331" s="64"/>
      <c r="O331" s="58"/>
      <c r="P331" s="64"/>
      <c r="Q331" s="58"/>
      <c r="R331" s="52"/>
      <c r="S331" s="60"/>
      <c r="T331" s="60"/>
      <c r="U331" s="60"/>
      <c r="V331" s="60"/>
      <c r="W331" s="20" t="b">
        <f t="shared" si="10"/>
        <v>1</v>
      </c>
      <c r="X331" s="19" t="b">
        <f t="shared" si="11"/>
        <v>1</v>
      </c>
      <c r="Y331" s="19" t="e">
        <f>O331&gt;___Summary!#REF!</f>
        <v>#REF!</v>
      </c>
      <c r="XEU331" s="189"/>
      <c r="XEV331" s="189"/>
      <c r="XEW331" s="189"/>
      <c r="XEX331" s="189"/>
      <c r="XEY331" s="189"/>
      <c r="XEZ331" s="189"/>
      <c r="XFA331" s="189"/>
      <c r="XFB331" s="189"/>
      <c r="XFC331" s="189"/>
      <c r="XFD331" s="189"/>
    </row>
    <row r="332" spans="1:25 16375:16384" s="54" customFormat="1" ht="42" customHeight="1" x14ac:dyDescent="0.2">
      <c r="A332" s="60"/>
      <c r="B332" s="60"/>
      <c r="C332" s="60"/>
      <c r="D332" s="60"/>
      <c r="E332" s="60"/>
      <c r="F332" s="60"/>
      <c r="G332" s="61"/>
      <c r="H332" s="61"/>
      <c r="I332" s="60"/>
      <c r="J332" s="60"/>
      <c r="K332" s="87"/>
      <c r="L332" s="62"/>
      <c r="M332" s="63"/>
      <c r="N332" s="64"/>
      <c r="O332" s="58"/>
      <c r="P332" s="64"/>
      <c r="Q332" s="58"/>
      <c r="R332" s="52"/>
      <c r="S332" s="60"/>
      <c r="T332" s="60"/>
      <c r="U332" s="60"/>
      <c r="V332" s="60"/>
      <c r="W332" s="20" t="b">
        <f t="shared" si="10"/>
        <v>1</v>
      </c>
      <c r="X332" s="19" t="b">
        <f t="shared" si="11"/>
        <v>1</v>
      </c>
      <c r="Y332" s="19" t="e">
        <f>O332&gt;___Summary!#REF!</f>
        <v>#REF!</v>
      </c>
      <c r="XEU332" s="189"/>
      <c r="XEV332" s="189"/>
      <c r="XEW332" s="189"/>
      <c r="XEX332" s="189"/>
      <c r="XEY332" s="189"/>
      <c r="XEZ332" s="189"/>
      <c r="XFA332" s="189"/>
      <c r="XFB332" s="189"/>
      <c r="XFC332" s="189"/>
      <c r="XFD332" s="189"/>
    </row>
    <row r="333" spans="1:25 16375:16384" s="54" customFormat="1" ht="42" customHeight="1" x14ac:dyDescent="0.2">
      <c r="A333" s="60"/>
      <c r="B333" s="60"/>
      <c r="C333" s="60"/>
      <c r="D333" s="60"/>
      <c r="E333" s="60"/>
      <c r="F333" s="60"/>
      <c r="G333" s="61"/>
      <c r="H333" s="61"/>
      <c r="I333" s="60"/>
      <c r="J333" s="60"/>
      <c r="K333" s="87"/>
      <c r="L333" s="62"/>
      <c r="M333" s="63"/>
      <c r="N333" s="64"/>
      <c r="O333" s="58"/>
      <c r="P333" s="64"/>
      <c r="Q333" s="58"/>
      <c r="R333" s="52"/>
      <c r="S333" s="60"/>
      <c r="T333" s="60"/>
      <c r="U333" s="60"/>
      <c r="V333" s="60"/>
      <c r="W333" s="20" t="b">
        <f t="shared" si="10"/>
        <v>1</v>
      </c>
      <c r="X333" s="19" t="b">
        <f t="shared" si="11"/>
        <v>1</v>
      </c>
      <c r="Y333" s="19" t="e">
        <f>O333&gt;___Summary!#REF!</f>
        <v>#REF!</v>
      </c>
      <c r="XEU333" s="189"/>
      <c r="XEV333" s="189"/>
      <c r="XEW333" s="189"/>
      <c r="XEX333" s="189"/>
      <c r="XEY333" s="189"/>
      <c r="XEZ333" s="189"/>
      <c r="XFA333" s="189"/>
      <c r="XFB333" s="189"/>
      <c r="XFC333" s="189"/>
      <c r="XFD333" s="189"/>
    </row>
    <row r="334" spans="1:25 16375:16384" s="54" customFormat="1" ht="42" customHeight="1" x14ac:dyDescent="0.2">
      <c r="A334" s="60"/>
      <c r="B334" s="60"/>
      <c r="C334" s="60"/>
      <c r="D334" s="60"/>
      <c r="E334" s="60"/>
      <c r="F334" s="60"/>
      <c r="G334" s="61"/>
      <c r="H334" s="61"/>
      <c r="I334" s="60"/>
      <c r="J334" s="60"/>
      <c r="K334" s="87"/>
      <c r="L334" s="62"/>
      <c r="M334" s="63"/>
      <c r="N334" s="64"/>
      <c r="O334" s="58"/>
      <c r="P334" s="64"/>
      <c r="Q334" s="58"/>
      <c r="R334" s="52"/>
      <c r="S334" s="60"/>
      <c r="T334" s="60"/>
      <c r="U334" s="60"/>
      <c r="V334" s="60"/>
      <c r="W334" s="20" t="b">
        <f t="shared" si="10"/>
        <v>1</v>
      </c>
      <c r="X334" s="19" t="b">
        <f t="shared" si="11"/>
        <v>1</v>
      </c>
      <c r="Y334" s="19" t="e">
        <f>O334&gt;___Summary!#REF!</f>
        <v>#REF!</v>
      </c>
      <c r="XEU334" s="189"/>
      <c r="XEV334" s="189"/>
      <c r="XEW334" s="189"/>
      <c r="XEX334" s="189"/>
      <c r="XEY334" s="189"/>
      <c r="XEZ334" s="189"/>
      <c r="XFA334" s="189"/>
      <c r="XFB334" s="189"/>
      <c r="XFC334" s="189"/>
      <c r="XFD334" s="189"/>
    </row>
    <row r="335" spans="1:25 16375:16384" s="54" customFormat="1" ht="42" customHeight="1" x14ac:dyDescent="0.2">
      <c r="A335" s="60"/>
      <c r="B335" s="60"/>
      <c r="C335" s="60"/>
      <c r="D335" s="60"/>
      <c r="E335" s="60"/>
      <c r="F335" s="60"/>
      <c r="G335" s="61"/>
      <c r="H335" s="61"/>
      <c r="I335" s="60"/>
      <c r="J335" s="60"/>
      <c r="K335" s="87"/>
      <c r="L335" s="62"/>
      <c r="M335" s="63"/>
      <c r="N335" s="64"/>
      <c r="O335" s="58"/>
      <c r="P335" s="64"/>
      <c r="Q335" s="58"/>
      <c r="R335" s="52"/>
      <c r="S335" s="60"/>
      <c r="T335" s="60"/>
      <c r="U335" s="60"/>
      <c r="V335" s="60"/>
      <c r="W335" s="20" t="b">
        <f t="shared" si="10"/>
        <v>1</v>
      </c>
      <c r="X335" s="19" t="b">
        <f t="shared" si="11"/>
        <v>1</v>
      </c>
      <c r="Y335" s="19" t="e">
        <f>O335&gt;___Summary!#REF!</f>
        <v>#REF!</v>
      </c>
      <c r="XEU335" s="189"/>
      <c r="XEV335" s="189"/>
      <c r="XEW335" s="189"/>
      <c r="XEX335" s="189"/>
      <c r="XEY335" s="189"/>
      <c r="XEZ335" s="189"/>
      <c r="XFA335" s="189"/>
      <c r="XFB335" s="189"/>
      <c r="XFC335" s="189"/>
      <c r="XFD335" s="189"/>
    </row>
    <row r="336" spans="1:25 16375:16384" s="54" customFormat="1" ht="42" customHeight="1" x14ac:dyDescent="0.2">
      <c r="A336" s="60"/>
      <c r="B336" s="60"/>
      <c r="C336" s="60"/>
      <c r="D336" s="60"/>
      <c r="E336" s="60"/>
      <c r="F336" s="60"/>
      <c r="G336" s="61"/>
      <c r="H336" s="61"/>
      <c r="I336" s="60"/>
      <c r="J336" s="60"/>
      <c r="K336" s="87"/>
      <c r="L336" s="62"/>
      <c r="M336" s="63"/>
      <c r="N336" s="64"/>
      <c r="O336" s="58"/>
      <c r="P336" s="64"/>
      <c r="Q336" s="58"/>
      <c r="R336" s="52"/>
      <c r="S336" s="60"/>
      <c r="T336" s="60"/>
      <c r="U336" s="60"/>
      <c r="V336" s="60"/>
      <c r="W336" s="20" t="b">
        <f t="shared" si="10"/>
        <v>1</v>
      </c>
      <c r="X336" s="19" t="b">
        <f t="shared" si="11"/>
        <v>1</v>
      </c>
      <c r="Y336" s="19" t="e">
        <f>O336&gt;___Summary!#REF!</f>
        <v>#REF!</v>
      </c>
      <c r="XEU336" s="189"/>
      <c r="XEV336" s="189"/>
      <c r="XEW336" s="189"/>
      <c r="XEX336" s="189"/>
      <c r="XEY336" s="189"/>
      <c r="XEZ336" s="189"/>
      <c r="XFA336" s="189"/>
      <c r="XFB336" s="189"/>
      <c r="XFC336" s="189"/>
      <c r="XFD336" s="189"/>
    </row>
    <row r="337" spans="1:25 16375:16384" s="54" customFormat="1" ht="42" customHeight="1" x14ac:dyDescent="0.2">
      <c r="A337" s="60"/>
      <c r="B337" s="60"/>
      <c r="C337" s="60"/>
      <c r="D337" s="60"/>
      <c r="E337" s="60"/>
      <c r="F337" s="60"/>
      <c r="G337" s="61"/>
      <c r="H337" s="61"/>
      <c r="I337" s="60"/>
      <c r="J337" s="60"/>
      <c r="K337" s="87"/>
      <c r="L337" s="62"/>
      <c r="M337" s="63"/>
      <c r="N337" s="64"/>
      <c r="O337" s="58"/>
      <c r="P337" s="64"/>
      <c r="Q337" s="58"/>
      <c r="R337" s="52"/>
      <c r="S337" s="60"/>
      <c r="T337" s="60"/>
      <c r="U337" s="60"/>
      <c r="V337" s="60"/>
      <c r="W337" s="20" t="b">
        <f t="shared" si="10"/>
        <v>1</v>
      </c>
      <c r="X337" s="19" t="b">
        <f t="shared" si="11"/>
        <v>1</v>
      </c>
      <c r="Y337" s="19" t="e">
        <f>O337&gt;___Summary!#REF!</f>
        <v>#REF!</v>
      </c>
      <c r="XEU337" s="189"/>
      <c r="XEV337" s="189"/>
      <c r="XEW337" s="189"/>
      <c r="XEX337" s="189"/>
      <c r="XEY337" s="189"/>
      <c r="XEZ337" s="189"/>
      <c r="XFA337" s="189"/>
      <c r="XFB337" s="189"/>
      <c r="XFC337" s="189"/>
      <c r="XFD337" s="189"/>
    </row>
    <row r="338" spans="1:25 16375:16384" s="54" customFormat="1" ht="42" customHeight="1" x14ac:dyDescent="0.2">
      <c r="A338" s="60"/>
      <c r="B338" s="60"/>
      <c r="C338" s="60"/>
      <c r="D338" s="60"/>
      <c r="E338" s="60"/>
      <c r="F338" s="60"/>
      <c r="G338" s="61"/>
      <c r="H338" s="61"/>
      <c r="I338" s="60"/>
      <c r="J338" s="60"/>
      <c r="K338" s="87"/>
      <c r="L338" s="62"/>
      <c r="M338" s="63"/>
      <c r="N338" s="64"/>
      <c r="O338" s="58"/>
      <c r="P338" s="64"/>
      <c r="Q338" s="58"/>
      <c r="R338" s="52"/>
      <c r="S338" s="60"/>
      <c r="T338" s="60"/>
      <c r="U338" s="60"/>
      <c r="V338" s="60"/>
      <c r="W338" s="20" t="b">
        <f t="shared" si="10"/>
        <v>1</v>
      </c>
      <c r="X338" s="19" t="b">
        <f t="shared" si="11"/>
        <v>1</v>
      </c>
      <c r="Y338" s="19" t="e">
        <f>O338&gt;___Summary!#REF!</f>
        <v>#REF!</v>
      </c>
      <c r="XEU338" s="189"/>
      <c r="XEV338" s="189"/>
      <c r="XEW338" s="189"/>
      <c r="XEX338" s="189"/>
      <c r="XEY338" s="189"/>
      <c r="XEZ338" s="189"/>
      <c r="XFA338" s="189"/>
      <c r="XFB338" s="189"/>
      <c r="XFC338" s="189"/>
      <c r="XFD338" s="189"/>
    </row>
    <row r="339" spans="1:25 16375:16384" s="54" customFormat="1" ht="42" customHeight="1" x14ac:dyDescent="0.2">
      <c r="A339" s="60"/>
      <c r="B339" s="60"/>
      <c r="C339" s="60"/>
      <c r="D339" s="60"/>
      <c r="E339" s="60"/>
      <c r="F339" s="60"/>
      <c r="G339" s="61"/>
      <c r="H339" s="61"/>
      <c r="I339" s="60"/>
      <c r="J339" s="60"/>
      <c r="K339" s="87"/>
      <c r="L339" s="62"/>
      <c r="M339" s="63"/>
      <c r="N339" s="64"/>
      <c r="O339" s="58"/>
      <c r="P339" s="64"/>
      <c r="Q339" s="58"/>
      <c r="R339" s="52"/>
      <c r="S339" s="60"/>
      <c r="T339" s="60"/>
      <c r="U339" s="60"/>
      <c r="V339" s="60"/>
      <c r="W339" s="20" t="b">
        <f t="shared" si="10"/>
        <v>1</v>
      </c>
      <c r="X339" s="19" t="b">
        <f t="shared" si="11"/>
        <v>1</v>
      </c>
      <c r="Y339" s="19" t="e">
        <f>O339&gt;___Summary!#REF!</f>
        <v>#REF!</v>
      </c>
      <c r="XEU339" s="189"/>
      <c r="XEV339" s="189"/>
      <c r="XEW339" s="189"/>
      <c r="XEX339" s="189"/>
      <c r="XEY339" s="189"/>
      <c r="XEZ339" s="189"/>
      <c r="XFA339" s="189"/>
      <c r="XFB339" s="189"/>
      <c r="XFC339" s="189"/>
      <c r="XFD339" s="189"/>
    </row>
    <row r="340" spans="1:25 16375:16384" s="54" customFormat="1" ht="42" customHeight="1" x14ac:dyDescent="0.2">
      <c r="A340" s="60"/>
      <c r="B340" s="60"/>
      <c r="C340" s="60"/>
      <c r="D340" s="60"/>
      <c r="E340" s="60"/>
      <c r="F340" s="60"/>
      <c r="G340" s="61"/>
      <c r="H340" s="61"/>
      <c r="I340" s="60"/>
      <c r="J340" s="60"/>
      <c r="K340" s="87"/>
      <c r="L340" s="62"/>
      <c r="M340" s="63"/>
      <c r="N340" s="64"/>
      <c r="O340" s="58"/>
      <c r="P340" s="64"/>
      <c r="Q340" s="58"/>
      <c r="R340" s="52"/>
      <c r="S340" s="60"/>
      <c r="T340" s="60"/>
      <c r="U340" s="60"/>
      <c r="V340" s="60"/>
      <c r="W340" s="20" t="b">
        <f t="shared" si="10"/>
        <v>1</v>
      </c>
      <c r="X340" s="19" t="b">
        <f t="shared" si="11"/>
        <v>1</v>
      </c>
      <c r="Y340" s="19" t="e">
        <f>O340&gt;___Summary!#REF!</f>
        <v>#REF!</v>
      </c>
      <c r="XEU340" s="189"/>
      <c r="XEV340" s="189"/>
      <c r="XEW340" s="189"/>
      <c r="XEX340" s="189"/>
      <c r="XEY340" s="189"/>
      <c r="XEZ340" s="189"/>
      <c r="XFA340" s="189"/>
      <c r="XFB340" s="189"/>
      <c r="XFC340" s="189"/>
      <c r="XFD340" s="189"/>
    </row>
    <row r="341" spans="1:25 16375:16384" s="54" customFormat="1" ht="42" customHeight="1" x14ac:dyDescent="0.2">
      <c r="A341" s="60"/>
      <c r="B341" s="60"/>
      <c r="C341" s="60"/>
      <c r="D341" s="60"/>
      <c r="E341" s="60"/>
      <c r="F341" s="60"/>
      <c r="G341" s="61"/>
      <c r="H341" s="61"/>
      <c r="I341" s="60"/>
      <c r="J341" s="60"/>
      <c r="K341" s="87"/>
      <c r="L341" s="62"/>
      <c r="M341" s="63"/>
      <c r="N341" s="64"/>
      <c r="O341" s="58"/>
      <c r="P341" s="64"/>
      <c r="Q341" s="58"/>
      <c r="R341" s="52"/>
      <c r="S341" s="60"/>
      <c r="T341" s="60"/>
      <c r="U341" s="60"/>
      <c r="V341" s="60"/>
      <c r="W341" s="20" t="b">
        <f t="shared" si="10"/>
        <v>1</v>
      </c>
      <c r="X341" s="19" t="b">
        <f t="shared" si="11"/>
        <v>1</v>
      </c>
      <c r="Y341" s="19" t="e">
        <f>O341&gt;___Summary!#REF!</f>
        <v>#REF!</v>
      </c>
      <c r="XEU341" s="189"/>
      <c r="XEV341" s="189"/>
      <c r="XEW341" s="189"/>
      <c r="XEX341" s="189"/>
      <c r="XEY341" s="189"/>
      <c r="XEZ341" s="189"/>
      <c r="XFA341" s="189"/>
      <c r="XFB341" s="189"/>
      <c r="XFC341" s="189"/>
      <c r="XFD341" s="189"/>
    </row>
    <row r="342" spans="1:25 16375:16384" s="54" customFormat="1" ht="42" customHeight="1" x14ac:dyDescent="0.2">
      <c r="A342" s="60"/>
      <c r="B342" s="60"/>
      <c r="C342" s="60"/>
      <c r="D342" s="60"/>
      <c r="E342" s="60"/>
      <c r="F342" s="60"/>
      <c r="G342" s="61"/>
      <c r="H342" s="61"/>
      <c r="I342" s="60"/>
      <c r="J342" s="60"/>
      <c r="K342" s="87"/>
      <c r="L342" s="62"/>
      <c r="M342" s="63"/>
      <c r="N342" s="64"/>
      <c r="O342" s="58"/>
      <c r="P342" s="64"/>
      <c r="Q342" s="58"/>
      <c r="R342" s="52"/>
      <c r="S342" s="60"/>
      <c r="T342" s="60"/>
      <c r="U342" s="60"/>
      <c r="V342" s="60"/>
      <c r="W342" s="20" t="b">
        <f t="shared" si="10"/>
        <v>1</v>
      </c>
      <c r="X342" s="19" t="b">
        <f t="shared" si="11"/>
        <v>1</v>
      </c>
      <c r="Y342" s="19" t="e">
        <f>O342&gt;___Summary!#REF!</f>
        <v>#REF!</v>
      </c>
      <c r="XEU342" s="189"/>
      <c r="XEV342" s="189"/>
      <c r="XEW342" s="189"/>
      <c r="XEX342" s="189"/>
      <c r="XEY342" s="189"/>
      <c r="XEZ342" s="189"/>
      <c r="XFA342" s="189"/>
      <c r="XFB342" s="189"/>
      <c r="XFC342" s="189"/>
      <c r="XFD342" s="189"/>
    </row>
    <row r="343" spans="1:25 16375:16384" s="54" customFormat="1" ht="42" customHeight="1" x14ac:dyDescent="0.2">
      <c r="A343" s="60"/>
      <c r="B343" s="60"/>
      <c r="C343" s="61"/>
      <c r="D343" s="61"/>
      <c r="E343" s="61"/>
      <c r="F343" s="61"/>
      <c r="G343" s="61"/>
      <c r="H343" s="61"/>
      <c r="I343" s="60"/>
      <c r="J343" s="60"/>
      <c r="K343" s="87"/>
      <c r="L343" s="62"/>
      <c r="M343" s="63"/>
      <c r="N343" s="64"/>
      <c r="O343" s="58"/>
      <c r="P343" s="64"/>
      <c r="Q343" s="58"/>
      <c r="R343" s="52"/>
      <c r="S343" s="60"/>
      <c r="T343" s="60"/>
      <c r="U343" s="60"/>
      <c r="V343" s="60"/>
      <c r="W343" s="20" t="b">
        <f t="shared" si="10"/>
        <v>1</v>
      </c>
      <c r="X343" s="19" t="b">
        <f t="shared" si="11"/>
        <v>1</v>
      </c>
      <c r="Y343" s="19" t="e">
        <f>O343&gt;___Summary!#REF!</f>
        <v>#REF!</v>
      </c>
      <c r="XEU343" s="189"/>
      <c r="XEV343" s="189"/>
      <c r="XEW343" s="189"/>
      <c r="XEX343" s="189"/>
      <c r="XEY343" s="189"/>
      <c r="XEZ343" s="189"/>
      <c r="XFA343" s="189"/>
      <c r="XFB343" s="189"/>
      <c r="XFC343" s="189"/>
      <c r="XFD343" s="189"/>
    </row>
    <row r="344" spans="1:25 16375:16384" s="54" customFormat="1" ht="42" customHeight="1" x14ac:dyDescent="0.2">
      <c r="A344" s="60"/>
      <c r="B344" s="60"/>
      <c r="C344" s="61"/>
      <c r="D344" s="61"/>
      <c r="E344" s="61"/>
      <c r="F344" s="61"/>
      <c r="G344" s="61"/>
      <c r="H344" s="61"/>
      <c r="I344" s="60"/>
      <c r="J344" s="60"/>
      <c r="K344" s="87"/>
      <c r="L344" s="62"/>
      <c r="M344" s="63"/>
      <c r="N344" s="64"/>
      <c r="O344" s="58"/>
      <c r="P344" s="64"/>
      <c r="Q344" s="58"/>
      <c r="R344" s="52"/>
      <c r="S344" s="60"/>
      <c r="T344" s="60"/>
      <c r="U344" s="60"/>
      <c r="V344" s="60"/>
      <c r="W344" s="20" t="b">
        <f t="shared" si="10"/>
        <v>1</v>
      </c>
      <c r="X344" s="19" t="b">
        <f t="shared" si="11"/>
        <v>1</v>
      </c>
      <c r="Y344" s="19" t="e">
        <f>O344&gt;___Summary!#REF!</f>
        <v>#REF!</v>
      </c>
      <c r="XEU344" s="189"/>
      <c r="XEV344" s="189"/>
      <c r="XEW344" s="189"/>
      <c r="XEX344" s="189"/>
      <c r="XEY344" s="189"/>
      <c r="XEZ344" s="189"/>
      <c r="XFA344" s="189"/>
      <c r="XFB344" s="189"/>
      <c r="XFC344" s="189"/>
      <c r="XFD344" s="189"/>
    </row>
    <row r="345" spans="1:25 16375:16384" s="54" customFormat="1" ht="42" customHeight="1" x14ac:dyDescent="0.2">
      <c r="A345" s="60"/>
      <c r="B345" s="60"/>
      <c r="C345" s="61"/>
      <c r="D345" s="61"/>
      <c r="E345" s="61"/>
      <c r="F345" s="61"/>
      <c r="G345" s="61"/>
      <c r="H345" s="61"/>
      <c r="I345" s="60"/>
      <c r="J345" s="60"/>
      <c r="K345" s="87"/>
      <c r="L345" s="62"/>
      <c r="M345" s="63"/>
      <c r="N345" s="64"/>
      <c r="O345" s="58"/>
      <c r="P345" s="64"/>
      <c r="Q345" s="58"/>
      <c r="R345" s="52"/>
      <c r="S345" s="60"/>
      <c r="T345" s="60"/>
      <c r="U345" s="60"/>
      <c r="V345" s="60"/>
      <c r="W345" s="20" t="b">
        <f t="shared" si="10"/>
        <v>1</v>
      </c>
      <c r="X345" s="19" t="b">
        <f t="shared" si="11"/>
        <v>1</v>
      </c>
      <c r="Y345" s="19" t="e">
        <f>O345&gt;___Summary!#REF!</f>
        <v>#REF!</v>
      </c>
      <c r="XEU345" s="189"/>
      <c r="XEV345" s="189"/>
      <c r="XEW345" s="189"/>
      <c r="XEX345" s="189"/>
      <c r="XEY345" s="189"/>
      <c r="XEZ345" s="189"/>
      <c r="XFA345" s="189"/>
      <c r="XFB345" s="189"/>
      <c r="XFC345" s="189"/>
      <c r="XFD345" s="189"/>
    </row>
    <row r="346" spans="1:25 16375:16384" s="54" customFormat="1" ht="42" customHeight="1" x14ac:dyDescent="0.2">
      <c r="A346" s="60"/>
      <c r="B346" s="60"/>
      <c r="C346" s="61"/>
      <c r="D346" s="61"/>
      <c r="E346" s="61"/>
      <c r="F346" s="61"/>
      <c r="G346" s="61"/>
      <c r="H346" s="61"/>
      <c r="I346" s="60"/>
      <c r="J346" s="60"/>
      <c r="K346" s="87"/>
      <c r="L346" s="62"/>
      <c r="M346" s="63"/>
      <c r="N346" s="64"/>
      <c r="O346" s="58"/>
      <c r="P346" s="64"/>
      <c r="Q346" s="58"/>
      <c r="R346" s="52"/>
      <c r="S346" s="60"/>
      <c r="T346" s="60"/>
      <c r="U346" s="60"/>
      <c r="V346" s="60"/>
      <c r="W346" s="20" t="b">
        <f t="shared" si="10"/>
        <v>1</v>
      </c>
      <c r="X346" s="19" t="b">
        <f t="shared" si="11"/>
        <v>1</v>
      </c>
      <c r="Y346" s="19" t="e">
        <f>O346&gt;___Summary!#REF!</f>
        <v>#REF!</v>
      </c>
      <c r="XEU346" s="189"/>
      <c r="XEV346" s="189"/>
      <c r="XEW346" s="189"/>
      <c r="XEX346" s="189"/>
      <c r="XEY346" s="189"/>
      <c r="XEZ346" s="189"/>
      <c r="XFA346" s="189"/>
      <c r="XFB346" s="189"/>
      <c r="XFC346" s="189"/>
      <c r="XFD346" s="189"/>
    </row>
    <row r="347" spans="1:25 16375:16384" s="54" customFormat="1" ht="42" customHeight="1" x14ac:dyDescent="0.2">
      <c r="A347" s="60"/>
      <c r="B347" s="60"/>
      <c r="C347" s="61"/>
      <c r="D347" s="61"/>
      <c r="E347" s="61"/>
      <c r="F347" s="61"/>
      <c r="G347" s="61"/>
      <c r="H347" s="61"/>
      <c r="I347" s="60"/>
      <c r="J347" s="60"/>
      <c r="K347" s="87"/>
      <c r="L347" s="62"/>
      <c r="M347" s="63"/>
      <c r="N347" s="64"/>
      <c r="O347" s="58"/>
      <c r="P347" s="64"/>
      <c r="Q347" s="58"/>
      <c r="R347" s="52"/>
      <c r="S347" s="60"/>
      <c r="T347" s="60"/>
      <c r="U347" s="60"/>
      <c r="V347" s="60"/>
      <c r="W347" s="20" t="b">
        <f t="shared" si="10"/>
        <v>1</v>
      </c>
      <c r="X347" s="19" t="b">
        <f t="shared" si="11"/>
        <v>1</v>
      </c>
      <c r="Y347" s="19" t="e">
        <f>O347&gt;___Summary!#REF!</f>
        <v>#REF!</v>
      </c>
      <c r="XEU347" s="189"/>
      <c r="XEV347" s="189"/>
      <c r="XEW347" s="189"/>
      <c r="XEX347" s="189"/>
      <c r="XEY347" s="189"/>
      <c r="XEZ347" s="189"/>
      <c r="XFA347" s="189"/>
      <c r="XFB347" s="189"/>
      <c r="XFC347" s="189"/>
      <c r="XFD347" s="189"/>
    </row>
    <row r="348" spans="1:25 16375:16384" s="54" customFormat="1" ht="42" customHeight="1" x14ac:dyDescent="0.2">
      <c r="A348" s="60"/>
      <c r="B348" s="60"/>
      <c r="C348" s="61"/>
      <c r="D348" s="61"/>
      <c r="E348" s="61"/>
      <c r="F348" s="61"/>
      <c r="G348" s="61"/>
      <c r="H348" s="61"/>
      <c r="I348" s="60"/>
      <c r="J348" s="60"/>
      <c r="K348" s="87"/>
      <c r="L348" s="62"/>
      <c r="M348" s="63"/>
      <c r="N348" s="64"/>
      <c r="O348" s="58"/>
      <c r="P348" s="64"/>
      <c r="Q348" s="58"/>
      <c r="R348" s="52"/>
      <c r="S348" s="60"/>
      <c r="T348" s="60"/>
      <c r="U348" s="60"/>
      <c r="V348" s="60"/>
      <c r="W348" s="20" t="b">
        <f t="shared" si="10"/>
        <v>1</v>
      </c>
      <c r="X348" s="19" t="b">
        <f t="shared" si="11"/>
        <v>1</v>
      </c>
      <c r="Y348" s="19" t="e">
        <f>O348&gt;___Summary!#REF!</f>
        <v>#REF!</v>
      </c>
      <c r="XEU348" s="189"/>
      <c r="XEV348" s="189"/>
      <c r="XEW348" s="189"/>
      <c r="XEX348" s="189"/>
      <c r="XEY348" s="189"/>
      <c r="XEZ348" s="189"/>
      <c r="XFA348" s="189"/>
      <c r="XFB348" s="189"/>
      <c r="XFC348" s="189"/>
      <c r="XFD348" s="189"/>
    </row>
    <row r="349" spans="1:25 16375:16384" s="54" customFormat="1" ht="42" customHeight="1" x14ac:dyDescent="0.2">
      <c r="A349" s="60"/>
      <c r="B349" s="60"/>
      <c r="C349" s="61"/>
      <c r="D349" s="61"/>
      <c r="E349" s="61"/>
      <c r="F349" s="61"/>
      <c r="G349" s="61"/>
      <c r="H349" s="61"/>
      <c r="I349" s="60"/>
      <c r="J349" s="60"/>
      <c r="K349" s="87"/>
      <c r="L349" s="62"/>
      <c r="M349" s="63"/>
      <c r="N349" s="64"/>
      <c r="O349" s="58"/>
      <c r="P349" s="64"/>
      <c r="Q349" s="58"/>
      <c r="R349" s="52"/>
      <c r="S349" s="60"/>
      <c r="T349" s="60"/>
      <c r="U349" s="60"/>
      <c r="V349" s="60"/>
      <c r="W349" s="20" t="b">
        <f t="shared" si="10"/>
        <v>1</v>
      </c>
      <c r="X349" s="19" t="b">
        <f t="shared" si="11"/>
        <v>1</v>
      </c>
      <c r="Y349" s="19" t="e">
        <f>O349&gt;___Summary!#REF!</f>
        <v>#REF!</v>
      </c>
      <c r="XEU349" s="189"/>
      <c r="XEV349" s="189"/>
      <c r="XEW349" s="189"/>
      <c r="XEX349" s="189"/>
      <c r="XEY349" s="189"/>
      <c r="XEZ349" s="189"/>
      <c r="XFA349" s="189"/>
      <c r="XFB349" s="189"/>
      <c r="XFC349" s="189"/>
      <c r="XFD349" s="189"/>
    </row>
    <row r="350" spans="1:25 16375:16384" s="54" customFormat="1" ht="42" customHeight="1" x14ac:dyDescent="0.2">
      <c r="A350" s="60"/>
      <c r="B350" s="60"/>
      <c r="C350" s="61"/>
      <c r="D350" s="61"/>
      <c r="E350" s="61"/>
      <c r="F350" s="61"/>
      <c r="G350" s="61"/>
      <c r="H350" s="61"/>
      <c r="I350" s="60"/>
      <c r="J350" s="60"/>
      <c r="K350" s="87"/>
      <c r="L350" s="62"/>
      <c r="M350" s="63"/>
      <c r="N350" s="64"/>
      <c r="O350" s="58"/>
      <c r="P350" s="64"/>
      <c r="Q350" s="58"/>
      <c r="R350" s="52"/>
      <c r="S350" s="60"/>
      <c r="T350" s="60"/>
      <c r="U350" s="60"/>
      <c r="V350" s="60"/>
      <c r="W350" s="20" t="b">
        <f t="shared" si="10"/>
        <v>1</v>
      </c>
      <c r="X350" s="19" t="b">
        <f t="shared" si="11"/>
        <v>1</v>
      </c>
      <c r="Y350" s="19" t="e">
        <f>O350&gt;___Summary!#REF!</f>
        <v>#REF!</v>
      </c>
      <c r="XEU350" s="189"/>
      <c r="XEV350" s="189"/>
      <c r="XEW350" s="189"/>
      <c r="XEX350" s="189"/>
      <c r="XEY350" s="189"/>
      <c r="XEZ350" s="189"/>
      <c r="XFA350" s="189"/>
      <c r="XFB350" s="189"/>
      <c r="XFC350" s="189"/>
      <c r="XFD350" s="189"/>
    </row>
    <row r="351" spans="1:25 16375:16384" s="54" customFormat="1" ht="42" customHeight="1" x14ac:dyDescent="0.2">
      <c r="A351" s="60"/>
      <c r="B351" s="60"/>
      <c r="C351" s="61"/>
      <c r="D351" s="61"/>
      <c r="E351" s="61"/>
      <c r="F351" s="61"/>
      <c r="G351" s="61"/>
      <c r="H351" s="61"/>
      <c r="I351" s="60"/>
      <c r="J351" s="60"/>
      <c r="K351" s="87"/>
      <c r="L351" s="62"/>
      <c r="M351" s="63"/>
      <c r="N351" s="64"/>
      <c r="O351" s="58"/>
      <c r="P351" s="64"/>
      <c r="Q351" s="58"/>
      <c r="R351" s="52"/>
      <c r="S351" s="60"/>
      <c r="T351" s="60"/>
      <c r="U351" s="60"/>
      <c r="V351" s="60"/>
      <c r="W351" s="20" t="b">
        <f t="shared" si="10"/>
        <v>1</v>
      </c>
      <c r="X351" s="19" t="b">
        <f t="shared" si="11"/>
        <v>1</v>
      </c>
      <c r="Y351" s="19" t="e">
        <f>O351&gt;___Summary!#REF!</f>
        <v>#REF!</v>
      </c>
      <c r="XEU351" s="189"/>
      <c r="XEV351" s="189"/>
      <c r="XEW351" s="189"/>
      <c r="XEX351" s="189"/>
      <c r="XEY351" s="189"/>
      <c r="XEZ351" s="189"/>
      <c r="XFA351" s="189"/>
      <c r="XFB351" s="189"/>
      <c r="XFC351" s="189"/>
      <c r="XFD351" s="189"/>
    </row>
    <row r="352" spans="1:25 16375:16384" s="54" customFormat="1" ht="42" customHeight="1" x14ac:dyDescent="0.2">
      <c r="A352" s="60"/>
      <c r="B352" s="60"/>
      <c r="C352" s="61"/>
      <c r="D352" s="61"/>
      <c r="E352" s="61"/>
      <c r="F352" s="61"/>
      <c r="G352" s="61"/>
      <c r="H352" s="61"/>
      <c r="I352" s="60"/>
      <c r="J352" s="60"/>
      <c r="K352" s="87"/>
      <c r="L352" s="62"/>
      <c r="M352" s="63"/>
      <c r="N352" s="64"/>
      <c r="O352" s="58"/>
      <c r="P352" s="64"/>
      <c r="Q352" s="58"/>
      <c r="R352" s="52"/>
      <c r="S352" s="60"/>
      <c r="T352" s="60"/>
      <c r="U352" s="60"/>
      <c r="V352" s="60"/>
      <c r="W352" s="20" t="b">
        <f t="shared" si="10"/>
        <v>1</v>
      </c>
      <c r="X352" s="19" t="b">
        <f t="shared" si="11"/>
        <v>1</v>
      </c>
      <c r="Y352" s="19" t="e">
        <f>O352&gt;___Summary!#REF!</f>
        <v>#REF!</v>
      </c>
      <c r="XEU352" s="189"/>
      <c r="XEV352" s="189"/>
      <c r="XEW352" s="189"/>
      <c r="XEX352" s="189"/>
      <c r="XEY352" s="189"/>
      <c r="XEZ352" s="189"/>
      <c r="XFA352" s="189"/>
      <c r="XFB352" s="189"/>
      <c r="XFC352" s="189"/>
      <c r="XFD352" s="189"/>
    </row>
    <row r="353" spans="1:25 16375:16384" s="54" customFormat="1" ht="42" customHeight="1" x14ac:dyDescent="0.2">
      <c r="A353" s="60"/>
      <c r="B353" s="60"/>
      <c r="C353" s="61"/>
      <c r="D353" s="61"/>
      <c r="E353" s="61"/>
      <c r="F353" s="61"/>
      <c r="G353" s="61"/>
      <c r="H353" s="61"/>
      <c r="I353" s="60"/>
      <c r="J353" s="60"/>
      <c r="K353" s="87"/>
      <c r="L353" s="62"/>
      <c r="M353" s="63"/>
      <c r="N353" s="64"/>
      <c r="O353" s="58"/>
      <c r="P353" s="64"/>
      <c r="Q353" s="58"/>
      <c r="R353" s="52"/>
      <c r="S353" s="60"/>
      <c r="T353" s="60"/>
      <c r="U353" s="60"/>
      <c r="V353" s="60"/>
      <c r="W353" s="20" t="b">
        <f t="shared" si="10"/>
        <v>1</v>
      </c>
      <c r="X353" s="19" t="b">
        <f t="shared" si="11"/>
        <v>1</v>
      </c>
      <c r="Y353" s="19" t="e">
        <f>O353&gt;___Summary!#REF!</f>
        <v>#REF!</v>
      </c>
      <c r="XEU353" s="189"/>
      <c r="XEV353" s="189"/>
      <c r="XEW353" s="189"/>
      <c r="XEX353" s="189"/>
      <c r="XEY353" s="189"/>
      <c r="XEZ353" s="189"/>
      <c r="XFA353" s="189"/>
      <c r="XFB353" s="189"/>
      <c r="XFC353" s="189"/>
      <c r="XFD353" s="189"/>
    </row>
    <row r="354" spans="1:25 16375:16384" s="54" customFormat="1" ht="42" customHeight="1" x14ac:dyDescent="0.2">
      <c r="A354" s="60"/>
      <c r="B354" s="60"/>
      <c r="C354" s="61"/>
      <c r="D354" s="61"/>
      <c r="E354" s="61"/>
      <c r="F354" s="61"/>
      <c r="G354" s="61"/>
      <c r="H354" s="61"/>
      <c r="I354" s="60"/>
      <c r="J354" s="60"/>
      <c r="K354" s="87"/>
      <c r="L354" s="62"/>
      <c r="M354" s="63"/>
      <c r="N354" s="64"/>
      <c r="O354" s="58"/>
      <c r="P354" s="64"/>
      <c r="Q354" s="58"/>
      <c r="R354" s="52"/>
      <c r="S354" s="60"/>
      <c r="T354" s="60"/>
      <c r="U354" s="60"/>
      <c r="V354" s="60"/>
      <c r="W354" s="20" t="b">
        <f t="shared" si="10"/>
        <v>1</v>
      </c>
      <c r="X354" s="19" t="b">
        <f t="shared" si="11"/>
        <v>1</v>
      </c>
      <c r="Y354" s="19" t="e">
        <f>O354&gt;___Summary!#REF!</f>
        <v>#REF!</v>
      </c>
      <c r="XEU354" s="189"/>
      <c r="XEV354" s="189"/>
      <c r="XEW354" s="189"/>
      <c r="XEX354" s="189"/>
      <c r="XEY354" s="189"/>
      <c r="XEZ354" s="189"/>
      <c r="XFA354" s="189"/>
      <c r="XFB354" s="189"/>
      <c r="XFC354" s="189"/>
      <c r="XFD354" s="189"/>
    </row>
    <row r="355" spans="1:25 16375:16384" s="54" customFormat="1" ht="42" customHeight="1" x14ac:dyDescent="0.2">
      <c r="A355" s="60"/>
      <c r="B355" s="60"/>
      <c r="C355" s="61"/>
      <c r="D355" s="61"/>
      <c r="E355" s="61"/>
      <c r="F355" s="61"/>
      <c r="G355" s="61"/>
      <c r="H355" s="61"/>
      <c r="I355" s="60"/>
      <c r="J355" s="60"/>
      <c r="K355" s="87"/>
      <c r="L355" s="62"/>
      <c r="M355" s="63"/>
      <c r="N355" s="64"/>
      <c r="O355" s="58"/>
      <c r="P355" s="64"/>
      <c r="Q355" s="58"/>
      <c r="R355" s="52"/>
      <c r="S355" s="60"/>
      <c r="T355" s="60"/>
      <c r="U355" s="60"/>
      <c r="V355" s="60"/>
      <c r="W355" s="20" t="b">
        <f t="shared" si="10"/>
        <v>1</v>
      </c>
      <c r="X355" s="19" t="b">
        <f t="shared" si="11"/>
        <v>1</v>
      </c>
      <c r="Y355" s="19" t="e">
        <f>O355&gt;___Summary!#REF!</f>
        <v>#REF!</v>
      </c>
      <c r="XEU355" s="189"/>
      <c r="XEV355" s="189"/>
      <c r="XEW355" s="189"/>
      <c r="XEX355" s="189"/>
      <c r="XEY355" s="189"/>
      <c r="XEZ355" s="189"/>
      <c r="XFA355" s="189"/>
      <c r="XFB355" s="189"/>
      <c r="XFC355" s="189"/>
      <c r="XFD355" s="189"/>
    </row>
    <row r="356" spans="1:25 16375:16384" s="54" customFormat="1" ht="42" customHeight="1" x14ac:dyDescent="0.2">
      <c r="A356" s="60"/>
      <c r="B356" s="60"/>
      <c r="C356" s="61"/>
      <c r="D356" s="61"/>
      <c r="E356" s="61"/>
      <c r="F356" s="61"/>
      <c r="G356" s="61"/>
      <c r="H356" s="61"/>
      <c r="I356" s="60"/>
      <c r="J356" s="60"/>
      <c r="K356" s="87"/>
      <c r="L356" s="62"/>
      <c r="M356" s="63"/>
      <c r="N356" s="64"/>
      <c r="O356" s="58"/>
      <c r="P356" s="64"/>
      <c r="Q356" s="58"/>
      <c r="R356" s="52"/>
      <c r="S356" s="60"/>
      <c r="T356" s="60"/>
      <c r="U356" s="60"/>
      <c r="V356" s="60"/>
      <c r="W356" s="20" t="b">
        <f t="shared" si="10"/>
        <v>1</v>
      </c>
      <c r="X356" s="19" t="b">
        <f t="shared" si="11"/>
        <v>1</v>
      </c>
      <c r="Y356" s="19" t="e">
        <f>O356&gt;___Summary!#REF!</f>
        <v>#REF!</v>
      </c>
      <c r="XEU356" s="189"/>
      <c r="XEV356" s="189"/>
      <c r="XEW356" s="189"/>
      <c r="XEX356" s="189"/>
      <c r="XEY356" s="189"/>
      <c r="XEZ356" s="189"/>
      <c r="XFA356" s="189"/>
      <c r="XFB356" s="189"/>
      <c r="XFC356" s="189"/>
      <c r="XFD356" s="189"/>
    </row>
    <row r="357" spans="1:25 16375:16384" s="54" customFormat="1" ht="42" customHeight="1" x14ac:dyDescent="0.2">
      <c r="A357" s="60"/>
      <c r="B357" s="60"/>
      <c r="C357" s="61"/>
      <c r="D357" s="61"/>
      <c r="E357" s="61"/>
      <c r="F357" s="61"/>
      <c r="G357" s="61"/>
      <c r="H357" s="61"/>
      <c r="I357" s="60"/>
      <c r="J357" s="60"/>
      <c r="K357" s="87"/>
      <c r="L357" s="62"/>
      <c r="M357" s="63"/>
      <c r="N357" s="64"/>
      <c r="O357" s="58"/>
      <c r="P357" s="64"/>
      <c r="Q357" s="58"/>
      <c r="R357" s="52"/>
      <c r="S357" s="60"/>
      <c r="T357" s="60"/>
      <c r="U357" s="60"/>
      <c r="V357" s="60"/>
      <c r="W357" s="20" t="b">
        <f t="shared" si="10"/>
        <v>1</v>
      </c>
      <c r="X357" s="19" t="b">
        <f t="shared" si="11"/>
        <v>1</v>
      </c>
      <c r="Y357" s="19" t="e">
        <f>O357&gt;___Summary!#REF!</f>
        <v>#REF!</v>
      </c>
      <c r="XEU357" s="189"/>
      <c r="XEV357" s="189"/>
      <c r="XEW357" s="189"/>
      <c r="XEX357" s="189"/>
      <c r="XEY357" s="189"/>
      <c r="XEZ357" s="189"/>
      <c r="XFA357" s="189"/>
      <c r="XFB357" s="189"/>
      <c r="XFC357" s="189"/>
      <c r="XFD357" s="189"/>
    </row>
    <row r="358" spans="1:25 16375:16384" s="54" customFormat="1" ht="42" customHeight="1" x14ac:dyDescent="0.2">
      <c r="A358" s="60"/>
      <c r="B358" s="60"/>
      <c r="C358" s="61"/>
      <c r="D358" s="61"/>
      <c r="E358" s="61"/>
      <c r="F358" s="61"/>
      <c r="G358" s="61"/>
      <c r="H358" s="61"/>
      <c r="I358" s="60"/>
      <c r="J358" s="60"/>
      <c r="K358" s="87"/>
      <c r="L358" s="62"/>
      <c r="M358" s="63"/>
      <c r="N358" s="64"/>
      <c r="O358" s="58"/>
      <c r="P358" s="64"/>
      <c r="Q358" s="58"/>
      <c r="R358" s="52"/>
      <c r="S358" s="60"/>
      <c r="T358" s="60"/>
      <c r="U358" s="60"/>
      <c r="V358" s="60"/>
      <c r="W358" s="20" t="b">
        <f t="shared" si="10"/>
        <v>1</v>
      </c>
      <c r="X358" s="19" t="b">
        <f t="shared" si="11"/>
        <v>1</v>
      </c>
      <c r="Y358" s="19" t="e">
        <f>O358&gt;___Summary!#REF!</f>
        <v>#REF!</v>
      </c>
      <c r="XEU358" s="189"/>
      <c r="XEV358" s="189"/>
      <c r="XEW358" s="189"/>
      <c r="XEX358" s="189"/>
      <c r="XEY358" s="189"/>
      <c r="XEZ358" s="189"/>
      <c r="XFA358" s="189"/>
      <c r="XFB358" s="189"/>
      <c r="XFC358" s="189"/>
      <c r="XFD358" s="189"/>
    </row>
    <row r="359" spans="1:25 16375:16384" s="54" customFormat="1" ht="42" customHeight="1" x14ac:dyDescent="0.2">
      <c r="A359" s="60"/>
      <c r="B359" s="60"/>
      <c r="C359" s="61"/>
      <c r="D359" s="61"/>
      <c r="E359" s="61"/>
      <c r="F359" s="61"/>
      <c r="G359" s="61"/>
      <c r="H359" s="61"/>
      <c r="I359" s="60"/>
      <c r="J359" s="60"/>
      <c r="K359" s="87"/>
      <c r="L359" s="62"/>
      <c r="M359" s="63"/>
      <c r="N359" s="64"/>
      <c r="O359" s="58"/>
      <c r="P359" s="64"/>
      <c r="Q359" s="58"/>
      <c r="R359" s="52"/>
      <c r="S359" s="60"/>
      <c r="T359" s="60"/>
      <c r="U359" s="60"/>
      <c r="V359" s="60"/>
      <c r="W359" s="20" t="b">
        <f t="shared" si="10"/>
        <v>1</v>
      </c>
      <c r="X359" s="19" t="b">
        <f t="shared" si="11"/>
        <v>1</v>
      </c>
      <c r="Y359" s="19" t="e">
        <f>O359&gt;___Summary!#REF!</f>
        <v>#REF!</v>
      </c>
      <c r="XEU359" s="189"/>
      <c r="XEV359" s="189"/>
      <c r="XEW359" s="189"/>
      <c r="XEX359" s="189"/>
      <c r="XEY359" s="189"/>
      <c r="XEZ359" s="189"/>
      <c r="XFA359" s="189"/>
      <c r="XFB359" s="189"/>
      <c r="XFC359" s="189"/>
      <c r="XFD359" s="189"/>
    </row>
    <row r="360" spans="1:25 16375:16384" s="54" customFormat="1" ht="42" customHeight="1" x14ac:dyDescent="0.2">
      <c r="A360" s="60"/>
      <c r="B360" s="60"/>
      <c r="C360" s="61"/>
      <c r="D360" s="61"/>
      <c r="E360" s="61"/>
      <c r="F360" s="61"/>
      <c r="G360" s="61"/>
      <c r="H360" s="61"/>
      <c r="I360" s="60"/>
      <c r="J360" s="60"/>
      <c r="K360" s="87"/>
      <c r="L360" s="62"/>
      <c r="M360" s="63"/>
      <c r="N360" s="64"/>
      <c r="O360" s="58"/>
      <c r="P360" s="64"/>
      <c r="Q360" s="58"/>
      <c r="R360" s="52"/>
      <c r="S360" s="60"/>
      <c r="T360" s="60"/>
      <c r="U360" s="60"/>
      <c r="V360" s="60"/>
      <c r="W360" s="20" t="b">
        <f t="shared" si="10"/>
        <v>1</v>
      </c>
      <c r="X360" s="19" t="b">
        <f t="shared" si="11"/>
        <v>1</v>
      </c>
      <c r="Y360" s="19" t="e">
        <f>O360&gt;___Summary!#REF!</f>
        <v>#REF!</v>
      </c>
      <c r="XEU360" s="189"/>
      <c r="XEV360" s="189"/>
      <c r="XEW360" s="189"/>
      <c r="XEX360" s="189"/>
      <c r="XEY360" s="189"/>
      <c r="XEZ360" s="189"/>
      <c r="XFA360" s="189"/>
      <c r="XFB360" s="189"/>
      <c r="XFC360" s="189"/>
      <c r="XFD360" s="189"/>
    </row>
    <row r="361" spans="1:25 16375:16384" s="54" customFormat="1" ht="42" customHeight="1" x14ac:dyDescent="0.2">
      <c r="A361" s="60"/>
      <c r="B361" s="60"/>
      <c r="C361" s="61"/>
      <c r="D361" s="61"/>
      <c r="E361" s="61"/>
      <c r="F361" s="61"/>
      <c r="G361" s="61"/>
      <c r="H361" s="61"/>
      <c r="I361" s="60"/>
      <c r="J361" s="60"/>
      <c r="K361" s="87"/>
      <c r="L361" s="62"/>
      <c r="M361" s="63"/>
      <c r="N361" s="64"/>
      <c r="O361" s="58"/>
      <c r="P361" s="64"/>
      <c r="Q361" s="58"/>
      <c r="R361" s="52"/>
      <c r="S361" s="60"/>
      <c r="T361" s="60"/>
      <c r="U361" s="60"/>
      <c r="V361" s="60"/>
      <c r="W361" s="20" t="b">
        <f t="shared" si="10"/>
        <v>1</v>
      </c>
      <c r="X361" s="19" t="b">
        <f t="shared" si="11"/>
        <v>1</v>
      </c>
      <c r="Y361" s="19" t="e">
        <f>O361&gt;___Summary!#REF!</f>
        <v>#REF!</v>
      </c>
      <c r="XEU361" s="189"/>
      <c r="XEV361" s="189"/>
      <c r="XEW361" s="189"/>
      <c r="XEX361" s="189"/>
      <c r="XEY361" s="189"/>
      <c r="XEZ361" s="189"/>
      <c r="XFA361" s="189"/>
      <c r="XFB361" s="189"/>
      <c r="XFC361" s="189"/>
      <c r="XFD361" s="189"/>
    </row>
    <row r="362" spans="1:25 16375:16384" s="54" customFormat="1" ht="42" customHeight="1" x14ac:dyDescent="0.2">
      <c r="A362" s="60"/>
      <c r="B362" s="60"/>
      <c r="C362" s="61"/>
      <c r="D362" s="61"/>
      <c r="E362" s="61"/>
      <c r="F362" s="61"/>
      <c r="G362" s="61"/>
      <c r="H362" s="61"/>
      <c r="I362" s="60"/>
      <c r="J362" s="60"/>
      <c r="K362" s="87"/>
      <c r="L362" s="62"/>
      <c r="M362" s="63"/>
      <c r="N362" s="64"/>
      <c r="O362" s="58"/>
      <c r="P362" s="64"/>
      <c r="Q362" s="58"/>
      <c r="R362" s="52"/>
      <c r="S362" s="60"/>
      <c r="T362" s="60"/>
      <c r="U362" s="60"/>
      <c r="V362" s="60"/>
      <c r="W362" s="20" t="b">
        <f t="shared" si="10"/>
        <v>1</v>
      </c>
      <c r="X362" s="19" t="b">
        <f t="shared" si="11"/>
        <v>1</v>
      </c>
      <c r="Y362" s="19" t="e">
        <f>O362&gt;___Summary!#REF!</f>
        <v>#REF!</v>
      </c>
      <c r="XEU362" s="189"/>
      <c r="XEV362" s="189"/>
      <c r="XEW362" s="189"/>
      <c r="XEX362" s="189"/>
      <c r="XEY362" s="189"/>
      <c r="XEZ362" s="189"/>
      <c r="XFA362" s="189"/>
      <c r="XFB362" s="189"/>
      <c r="XFC362" s="189"/>
      <c r="XFD362" s="189"/>
    </row>
    <row r="363" spans="1:25 16375:16384" s="54" customFormat="1" ht="42" customHeight="1" x14ac:dyDescent="0.2">
      <c r="A363" s="60"/>
      <c r="B363" s="60"/>
      <c r="C363" s="61"/>
      <c r="D363" s="61"/>
      <c r="E363" s="61"/>
      <c r="F363" s="61"/>
      <c r="G363" s="61"/>
      <c r="H363" s="61"/>
      <c r="I363" s="60"/>
      <c r="J363" s="60"/>
      <c r="K363" s="87"/>
      <c r="L363" s="62"/>
      <c r="M363" s="63"/>
      <c r="N363" s="64"/>
      <c r="O363" s="58"/>
      <c r="P363" s="64"/>
      <c r="Q363" s="58"/>
      <c r="R363" s="52"/>
      <c r="S363" s="60"/>
      <c r="T363" s="60"/>
      <c r="U363" s="60"/>
      <c r="V363" s="60"/>
      <c r="W363" s="20" t="b">
        <f t="shared" si="10"/>
        <v>1</v>
      </c>
      <c r="X363" s="19" t="b">
        <f t="shared" si="11"/>
        <v>1</v>
      </c>
      <c r="Y363" s="19" t="e">
        <f>O363&gt;___Summary!#REF!</f>
        <v>#REF!</v>
      </c>
      <c r="XEU363" s="189"/>
      <c r="XEV363" s="189"/>
      <c r="XEW363" s="189"/>
      <c r="XEX363" s="189"/>
      <c r="XEY363" s="189"/>
      <c r="XEZ363" s="189"/>
      <c r="XFA363" s="189"/>
      <c r="XFB363" s="189"/>
      <c r="XFC363" s="189"/>
      <c r="XFD363" s="189"/>
    </row>
    <row r="364" spans="1:25 16375:16384" s="54" customFormat="1" ht="42" customHeight="1" x14ac:dyDescent="0.2">
      <c r="A364" s="60"/>
      <c r="B364" s="60"/>
      <c r="C364" s="61"/>
      <c r="D364" s="61"/>
      <c r="E364" s="61"/>
      <c r="F364" s="61"/>
      <c r="G364" s="61"/>
      <c r="H364" s="61"/>
      <c r="I364" s="60"/>
      <c r="J364" s="60"/>
      <c r="K364" s="87"/>
      <c r="L364" s="62"/>
      <c r="M364" s="63"/>
      <c r="N364" s="64"/>
      <c r="O364" s="58"/>
      <c r="P364" s="64"/>
      <c r="Q364" s="58"/>
      <c r="R364" s="52"/>
      <c r="S364" s="60"/>
      <c r="T364" s="60"/>
      <c r="U364" s="60"/>
      <c r="V364" s="60"/>
      <c r="W364" s="20" t="b">
        <f t="shared" si="10"/>
        <v>1</v>
      </c>
      <c r="X364" s="19" t="b">
        <f t="shared" si="11"/>
        <v>1</v>
      </c>
      <c r="Y364" s="19" t="e">
        <f>O364&gt;___Summary!#REF!</f>
        <v>#REF!</v>
      </c>
      <c r="XEU364" s="189"/>
      <c r="XEV364" s="189"/>
      <c r="XEW364" s="189"/>
      <c r="XEX364" s="189"/>
      <c r="XEY364" s="189"/>
      <c r="XEZ364" s="189"/>
      <c r="XFA364" s="189"/>
      <c r="XFB364" s="189"/>
      <c r="XFC364" s="189"/>
      <c r="XFD364" s="189"/>
    </row>
    <row r="365" spans="1:25 16375:16384" s="54" customFormat="1" ht="42" customHeight="1" x14ac:dyDescent="0.2">
      <c r="A365" s="60"/>
      <c r="B365" s="60"/>
      <c r="C365" s="61"/>
      <c r="D365" s="61"/>
      <c r="E365" s="61"/>
      <c r="F365" s="61"/>
      <c r="G365" s="61"/>
      <c r="H365" s="61"/>
      <c r="I365" s="60"/>
      <c r="J365" s="60"/>
      <c r="K365" s="87"/>
      <c r="L365" s="62"/>
      <c r="M365" s="63"/>
      <c r="N365" s="64"/>
      <c r="O365" s="58"/>
      <c r="P365" s="64"/>
      <c r="Q365" s="58"/>
      <c r="R365" s="52"/>
      <c r="S365" s="60"/>
      <c r="T365" s="60"/>
      <c r="U365" s="60"/>
      <c r="V365" s="60"/>
      <c r="W365" s="20" t="b">
        <f t="shared" si="10"/>
        <v>1</v>
      </c>
      <c r="X365" s="19" t="b">
        <f t="shared" si="11"/>
        <v>1</v>
      </c>
      <c r="Y365" s="19" t="e">
        <f>O365&gt;___Summary!#REF!</f>
        <v>#REF!</v>
      </c>
      <c r="XEU365" s="189"/>
      <c r="XEV365" s="189"/>
      <c r="XEW365" s="189"/>
      <c r="XEX365" s="189"/>
      <c r="XEY365" s="189"/>
      <c r="XEZ365" s="189"/>
      <c r="XFA365" s="189"/>
      <c r="XFB365" s="189"/>
      <c r="XFC365" s="189"/>
      <c r="XFD365" s="189"/>
    </row>
    <row r="366" spans="1:25 16375:16384" s="54" customFormat="1" ht="42" customHeight="1" x14ac:dyDescent="0.2">
      <c r="A366" s="60"/>
      <c r="B366" s="60"/>
      <c r="C366" s="61"/>
      <c r="D366" s="61"/>
      <c r="E366" s="61"/>
      <c r="F366" s="61"/>
      <c r="G366" s="61"/>
      <c r="H366" s="61"/>
      <c r="I366" s="60"/>
      <c r="J366" s="60"/>
      <c r="K366" s="87"/>
      <c r="L366" s="62"/>
      <c r="M366" s="63"/>
      <c r="N366" s="64"/>
      <c r="O366" s="58"/>
      <c r="P366" s="64"/>
      <c r="Q366" s="58"/>
      <c r="R366" s="52"/>
      <c r="S366" s="60"/>
      <c r="T366" s="60"/>
      <c r="U366" s="60"/>
      <c r="V366" s="60"/>
      <c r="W366" s="20" t="b">
        <f t="shared" si="10"/>
        <v>1</v>
      </c>
      <c r="X366" s="19" t="b">
        <f t="shared" si="11"/>
        <v>1</v>
      </c>
      <c r="Y366" s="19" t="e">
        <f>O366&gt;___Summary!#REF!</f>
        <v>#REF!</v>
      </c>
      <c r="XEU366" s="189"/>
      <c r="XEV366" s="189"/>
      <c r="XEW366" s="189"/>
      <c r="XEX366" s="189"/>
      <c r="XEY366" s="189"/>
      <c r="XEZ366" s="189"/>
      <c r="XFA366" s="189"/>
      <c r="XFB366" s="189"/>
      <c r="XFC366" s="189"/>
      <c r="XFD366" s="189"/>
    </row>
    <row r="367" spans="1:25 16375:16384" s="54" customFormat="1" ht="42" customHeight="1" x14ac:dyDescent="0.2">
      <c r="A367" s="60"/>
      <c r="B367" s="60"/>
      <c r="C367" s="61"/>
      <c r="D367" s="61"/>
      <c r="E367" s="61"/>
      <c r="F367" s="61"/>
      <c r="G367" s="61"/>
      <c r="H367" s="61"/>
      <c r="I367" s="60"/>
      <c r="J367" s="60"/>
      <c r="K367" s="87"/>
      <c r="L367" s="62"/>
      <c r="M367" s="63"/>
      <c r="N367" s="64"/>
      <c r="O367" s="58"/>
      <c r="P367" s="64"/>
      <c r="Q367" s="58"/>
      <c r="R367" s="52"/>
      <c r="S367" s="60"/>
      <c r="T367" s="60"/>
      <c r="U367" s="60"/>
      <c r="V367" s="60"/>
      <c r="W367" s="20" t="b">
        <f t="shared" si="10"/>
        <v>1</v>
      </c>
      <c r="X367" s="19" t="b">
        <f t="shared" si="11"/>
        <v>1</v>
      </c>
      <c r="Y367" s="19" t="e">
        <f>O367&gt;___Summary!#REF!</f>
        <v>#REF!</v>
      </c>
      <c r="XEU367" s="189"/>
      <c r="XEV367" s="189"/>
      <c r="XEW367" s="189"/>
      <c r="XEX367" s="189"/>
      <c r="XEY367" s="189"/>
      <c r="XEZ367" s="189"/>
      <c r="XFA367" s="189"/>
      <c r="XFB367" s="189"/>
      <c r="XFC367" s="189"/>
      <c r="XFD367" s="189"/>
    </row>
    <row r="368" spans="1:25 16375:16384" s="54" customFormat="1" ht="42" customHeight="1" x14ac:dyDescent="0.2">
      <c r="A368" s="60"/>
      <c r="B368" s="60"/>
      <c r="C368" s="61"/>
      <c r="D368" s="61"/>
      <c r="E368" s="61"/>
      <c r="F368" s="61"/>
      <c r="G368" s="61"/>
      <c r="H368" s="61"/>
      <c r="I368" s="60"/>
      <c r="J368" s="60"/>
      <c r="K368" s="87"/>
      <c r="L368" s="62"/>
      <c r="M368" s="63"/>
      <c r="N368" s="64"/>
      <c r="O368" s="58"/>
      <c r="P368" s="64"/>
      <c r="Q368" s="58"/>
      <c r="R368" s="52"/>
      <c r="S368" s="60"/>
      <c r="T368" s="60"/>
      <c r="U368" s="60"/>
      <c r="V368" s="60"/>
      <c r="W368" s="20" t="b">
        <f t="shared" si="10"/>
        <v>1</v>
      </c>
      <c r="X368" s="19" t="b">
        <f t="shared" si="11"/>
        <v>1</v>
      </c>
      <c r="Y368" s="19" t="e">
        <f>O368&gt;___Summary!#REF!</f>
        <v>#REF!</v>
      </c>
      <c r="XEU368" s="189"/>
      <c r="XEV368" s="189"/>
      <c r="XEW368" s="189"/>
      <c r="XEX368" s="189"/>
      <c r="XEY368" s="189"/>
      <c r="XEZ368" s="189"/>
      <c r="XFA368" s="189"/>
      <c r="XFB368" s="189"/>
      <c r="XFC368" s="189"/>
      <c r="XFD368" s="189"/>
    </row>
    <row r="369" spans="1:25 16375:16384" s="54" customFormat="1" ht="42" customHeight="1" x14ac:dyDescent="0.2">
      <c r="A369" s="60"/>
      <c r="B369" s="60"/>
      <c r="C369" s="61"/>
      <c r="D369" s="61"/>
      <c r="E369" s="61"/>
      <c r="F369" s="61"/>
      <c r="G369" s="61"/>
      <c r="H369" s="61"/>
      <c r="I369" s="60"/>
      <c r="J369" s="60"/>
      <c r="K369" s="87"/>
      <c r="L369" s="62"/>
      <c r="M369" s="63"/>
      <c r="N369" s="64"/>
      <c r="O369" s="58"/>
      <c r="P369" s="64"/>
      <c r="Q369" s="58"/>
      <c r="R369" s="52"/>
      <c r="S369" s="60"/>
      <c r="T369" s="60"/>
      <c r="U369" s="60"/>
      <c r="V369" s="60"/>
      <c r="W369" s="20" t="b">
        <f t="shared" si="10"/>
        <v>1</v>
      </c>
      <c r="X369" s="19" t="b">
        <f t="shared" si="11"/>
        <v>1</v>
      </c>
      <c r="Y369" s="19" t="e">
        <f>O369&gt;___Summary!#REF!</f>
        <v>#REF!</v>
      </c>
      <c r="XEU369" s="189"/>
      <c r="XEV369" s="189"/>
      <c r="XEW369" s="189"/>
      <c r="XEX369" s="189"/>
      <c r="XEY369" s="189"/>
      <c r="XEZ369" s="189"/>
      <c r="XFA369" s="189"/>
      <c r="XFB369" s="189"/>
      <c r="XFC369" s="189"/>
      <c r="XFD369" s="189"/>
    </row>
    <row r="370" spans="1:25 16375:16384" s="54" customFormat="1" ht="42" customHeight="1" x14ac:dyDescent="0.2">
      <c r="A370" s="60"/>
      <c r="B370" s="60"/>
      <c r="C370" s="61"/>
      <c r="D370" s="61"/>
      <c r="E370" s="61"/>
      <c r="F370" s="61"/>
      <c r="G370" s="61"/>
      <c r="H370" s="61"/>
      <c r="I370" s="60"/>
      <c r="J370" s="60"/>
      <c r="K370" s="87"/>
      <c r="L370" s="62"/>
      <c r="M370" s="63"/>
      <c r="N370" s="64"/>
      <c r="O370" s="58"/>
      <c r="P370" s="64"/>
      <c r="Q370" s="58"/>
      <c r="R370" s="52"/>
      <c r="S370" s="60"/>
      <c r="T370" s="60"/>
      <c r="U370" s="60"/>
      <c r="V370" s="60"/>
      <c r="W370" s="20" t="b">
        <f t="shared" si="10"/>
        <v>1</v>
      </c>
      <c r="X370" s="19" t="b">
        <f t="shared" si="11"/>
        <v>1</v>
      </c>
      <c r="Y370" s="19" t="e">
        <f>O370&gt;___Summary!#REF!</f>
        <v>#REF!</v>
      </c>
      <c r="XEU370" s="189"/>
      <c r="XEV370" s="189"/>
      <c r="XEW370" s="189"/>
      <c r="XEX370" s="189"/>
      <c r="XEY370" s="189"/>
      <c r="XEZ370" s="189"/>
      <c r="XFA370" s="189"/>
      <c r="XFB370" s="189"/>
      <c r="XFC370" s="189"/>
      <c r="XFD370" s="189"/>
    </row>
    <row r="371" spans="1:25 16375:16384" s="54" customFormat="1" ht="42" customHeight="1" x14ac:dyDescent="0.2">
      <c r="A371" s="60"/>
      <c r="B371" s="60"/>
      <c r="C371" s="61"/>
      <c r="D371" s="61"/>
      <c r="E371" s="61"/>
      <c r="F371" s="61"/>
      <c r="G371" s="61"/>
      <c r="H371" s="61"/>
      <c r="I371" s="60"/>
      <c r="J371" s="60"/>
      <c r="K371" s="87"/>
      <c r="L371" s="62"/>
      <c r="M371" s="63"/>
      <c r="N371" s="64"/>
      <c r="O371" s="58"/>
      <c r="P371" s="64"/>
      <c r="Q371" s="58"/>
      <c r="R371" s="52"/>
      <c r="S371" s="60"/>
      <c r="T371" s="60"/>
      <c r="U371" s="60"/>
      <c r="V371" s="60"/>
      <c r="W371" s="20" t="b">
        <f t="shared" si="10"/>
        <v>1</v>
      </c>
      <c r="X371" s="19" t="b">
        <f t="shared" si="11"/>
        <v>1</v>
      </c>
      <c r="Y371" s="19" t="e">
        <f>O371&gt;___Summary!#REF!</f>
        <v>#REF!</v>
      </c>
      <c r="XEU371" s="189"/>
      <c r="XEV371" s="189"/>
      <c r="XEW371" s="189"/>
      <c r="XEX371" s="189"/>
      <c r="XEY371" s="189"/>
      <c r="XEZ371" s="189"/>
      <c r="XFA371" s="189"/>
      <c r="XFB371" s="189"/>
      <c r="XFC371" s="189"/>
      <c r="XFD371" s="189"/>
    </row>
    <row r="372" spans="1:25 16375:16384" s="54" customFormat="1" ht="42" customHeight="1" x14ac:dyDescent="0.2">
      <c r="A372" s="60"/>
      <c r="B372" s="60"/>
      <c r="C372" s="61"/>
      <c r="D372" s="61"/>
      <c r="E372" s="61"/>
      <c r="F372" s="61"/>
      <c r="G372" s="61"/>
      <c r="H372" s="61"/>
      <c r="I372" s="60"/>
      <c r="J372" s="60"/>
      <c r="K372" s="87"/>
      <c r="L372" s="62"/>
      <c r="M372" s="63"/>
      <c r="N372" s="64"/>
      <c r="O372" s="58"/>
      <c r="P372" s="64"/>
      <c r="Q372" s="58"/>
      <c r="R372" s="52"/>
      <c r="S372" s="60"/>
      <c r="T372" s="60"/>
      <c r="U372" s="60"/>
      <c r="V372" s="60"/>
      <c r="W372" s="20" t="b">
        <f t="shared" si="10"/>
        <v>1</v>
      </c>
      <c r="X372" s="19" t="b">
        <f t="shared" si="11"/>
        <v>1</v>
      </c>
      <c r="Y372" s="19" t="e">
        <f>O372&gt;___Summary!#REF!</f>
        <v>#REF!</v>
      </c>
      <c r="XEU372" s="189"/>
      <c r="XEV372" s="189"/>
      <c r="XEW372" s="189"/>
      <c r="XEX372" s="189"/>
      <c r="XEY372" s="189"/>
      <c r="XEZ372" s="189"/>
      <c r="XFA372" s="189"/>
      <c r="XFB372" s="189"/>
      <c r="XFC372" s="189"/>
      <c r="XFD372" s="189"/>
    </row>
    <row r="373" spans="1:25 16375:16384" s="54" customFormat="1" ht="42" customHeight="1" x14ac:dyDescent="0.2">
      <c r="A373" s="60"/>
      <c r="B373" s="60"/>
      <c r="C373" s="61"/>
      <c r="D373" s="61"/>
      <c r="E373" s="61"/>
      <c r="F373" s="61"/>
      <c r="G373" s="61"/>
      <c r="H373" s="61"/>
      <c r="I373" s="60"/>
      <c r="J373" s="60"/>
      <c r="K373" s="87"/>
      <c r="L373" s="62"/>
      <c r="M373" s="63"/>
      <c r="N373" s="64"/>
      <c r="O373" s="58"/>
      <c r="P373" s="64"/>
      <c r="Q373" s="58"/>
      <c r="R373" s="52"/>
      <c r="S373" s="60"/>
      <c r="T373" s="60"/>
      <c r="U373" s="60"/>
      <c r="V373" s="60"/>
      <c r="W373" s="20" t="b">
        <f t="shared" si="10"/>
        <v>1</v>
      </c>
      <c r="X373" s="19" t="b">
        <f t="shared" si="11"/>
        <v>1</v>
      </c>
      <c r="Y373" s="19" t="e">
        <f>O373&gt;___Summary!#REF!</f>
        <v>#REF!</v>
      </c>
      <c r="XEU373" s="189"/>
      <c r="XEV373" s="189"/>
      <c r="XEW373" s="189"/>
      <c r="XEX373" s="189"/>
      <c r="XEY373" s="189"/>
      <c r="XEZ373" s="189"/>
      <c r="XFA373" s="189"/>
      <c r="XFB373" s="189"/>
      <c r="XFC373" s="189"/>
      <c r="XFD373" s="189"/>
    </row>
    <row r="374" spans="1:25 16375:16384" s="54" customFormat="1" ht="42" customHeight="1" x14ac:dyDescent="0.2">
      <c r="A374" s="60"/>
      <c r="B374" s="60"/>
      <c r="C374" s="61"/>
      <c r="D374" s="61"/>
      <c r="E374" s="61"/>
      <c r="F374" s="61"/>
      <c r="G374" s="61"/>
      <c r="H374" s="61"/>
      <c r="I374" s="60"/>
      <c r="J374" s="60"/>
      <c r="K374" s="87"/>
      <c r="L374" s="62"/>
      <c r="M374" s="63"/>
      <c r="N374" s="64"/>
      <c r="O374" s="58"/>
      <c r="P374" s="64"/>
      <c r="Q374" s="58"/>
      <c r="R374" s="52"/>
      <c r="S374" s="60"/>
      <c r="T374" s="60"/>
      <c r="U374" s="60"/>
      <c r="V374" s="60"/>
      <c r="W374" s="20" t="b">
        <f t="shared" si="10"/>
        <v>1</v>
      </c>
      <c r="X374" s="19" t="b">
        <f t="shared" si="11"/>
        <v>1</v>
      </c>
      <c r="Y374" s="19" t="e">
        <f>O374&gt;___Summary!#REF!</f>
        <v>#REF!</v>
      </c>
      <c r="XEU374" s="189"/>
      <c r="XEV374" s="189"/>
      <c r="XEW374" s="189"/>
      <c r="XEX374" s="189"/>
      <c r="XEY374" s="189"/>
      <c r="XEZ374" s="189"/>
      <c r="XFA374" s="189"/>
      <c r="XFB374" s="189"/>
      <c r="XFC374" s="189"/>
      <c r="XFD374" s="189"/>
    </row>
    <row r="375" spans="1:25 16375:16384" s="54" customFormat="1" ht="42" customHeight="1" x14ac:dyDescent="0.2">
      <c r="A375" s="60"/>
      <c r="B375" s="60"/>
      <c r="C375" s="61"/>
      <c r="D375" s="61"/>
      <c r="E375" s="61"/>
      <c r="F375" s="61"/>
      <c r="G375" s="61"/>
      <c r="H375" s="61"/>
      <c r="I375" s="60"/>
      <c r="J375" s="60"/>
      <c r="K375" s="87"/>
      <c r="L375" s="62"/>
      <c r="M375" s="63"/>
      <c r="N375" s="64"/>
      <c r="O375" s="58"/>
      <c r="P375" s="64"/>
      <c r="Q375" s="58"/>
      <c r="R375" s="52"/>
      <c r="S375" s="60"/>
      <c r="T375" s="60"/>
      <c r="U375" s="60"/>
      <c r="V375" s="60"/>
      <c r="W375" s="20" t="b">
        <f t="shared" si="10"/>
        <v>1</v>
      </c>
      <c r="X375" s="19" t="b">
        <f t="shared" si="11"/>
        <v>1</v>
      </c>
      <c r="Y375" s="19" t="e">
        <f>O375&gt;___Summary!#REF!</f>
        <v>#REF!</v>
      </c>
      <c r="XEU375" s="189"/>
      <c r="XEV375" s="189"/>
      <c r="XEW375" s="189"/>
      <c r="XEX375" s="189"/>
      <c r="XEY375" s="189"/>
      <c r="XEZ375" s="189"/>
      <c r="XFA375" s="189"/>
      <c r="XFB375" s="189"/>
      <c r="XFC375" s="189"/>
      <c r="XFD375" s="189"/>
    </row>
    <row r="376" spans="1:25 16375:16384" s="54" customFormat="1" ht="42" customHeight="1" x14ac:dyDescent="0.2">
      <c r="A376" s="60"/>
      <c r="B376" s="60"/>
      <c r="C376" s="61"/>
      <c r="D376" s="61"/>
      <c r="E376" s="61"/>
      <c r="F376" s="61"/>
      <c r="G376" s="61"/>
      <c r="H376" s="61"/>
      <c r="I376" s="60"/>
      <c r="J376" s="60"/>
      <c r="K376" s="87"/>
      <c r="L376" s="62"/>
      <c r="M376" s="63"/>
      <c r="N376" s="64"/>
      <c r="O376" s="58"/>
      <c r="P376" s="64"/>
      <c r="Q376" s="58"/>
      <c r="R376" s="52"/>
      <c r="S376" s="60"/>
      <c r="T376" s="60"/>
      <c r="U376" s="60"/>
      <c r="V376" s="60"/>
      <c r="W376" s="20" t="b">
        <f t="shared" si="10"/>
        <v>1</v>
      </c>
      <c r="X376" s="19" t="b">
        <f t="shared" si="11"/>
        <v>1</v>
      </c>
      <c r="Y376" s="19" t="e">
        <f>O376&gt;___Summary!#REF!</f>
        <v>#REF!</v>
      </c>
      <c r="XEU376" s="189"/>
      <c r="XEV376" s="189"/>
      <c r="XEW376" s="189"/>
      <c r="XEX376" s="189"/>
      <c r="XEY376" s="189"/>
      <c r="XEZ376" s="189"/>
      <c r="XFA376" s="189"/>
      <c r="XFB376" s="189"/>
      <c r="XFC376" s="189"/>
      <c r="XFD376" s="189"/>
    </row>
    <row r="377" spans="1:25 16375:16384" s="54" customFormat="1" ht="42" customHeight="1" x14ac:dyDescent="0.2">
      <c r="A377" s="60"/>
      <c r="B377" s="60"/>
      <c r="C377" s="61"/>
      <c r="D377" s="61"/>
      <c r="E377" s="61"/>
      <c r="F377" s="61"/>
      <c r="G377" s="61"/>
      <c r="H377" s="61"/>
      <c r="I377" s="60"/>
      <c r="J377" s="60"/>
      <c r="K377" s="87"/>
      <c r="L377" s="62"/>
      <c r="M377" s="63"/>
      <c r="N377" s="64"/>
      <c r="O377" s="58"/>
      <c r="P377" s="64"/>
      <c r="Q377" s="58"/>
      <c r="R377" s="52"/>
      <c r="S377" s="60"/>
      <c r="T377" s="60"/>
      <c r="U377" s="60"/>
      <c r="V377" s="60"/>
      <c r="W377" s="20" t="b">
        <f t="shared" si="10"/>
        <v>1</v>
      </c>
      <c r="X377" s="19" t="b">
        <f t="shared" si="11"/>
        <v>1</v>
      </c>
      <c r="Y377" s="19" t="e">
        <f>O377&gt;___Summary!#REF!</f>
        <v>#REF!</v>
      </c>
      <c r="XEU377" s="189"/>
      <c r="XEV377" s="189"/>
      <c r="XEW377" s="189"/>
      <c r="XEX377" s="189"/>
      <c r="XEY377" s="189"/>
      <c r="XEZ377" s="189"/>
      <c r="XFA377" s="189"/>
      <c r="XFB377" s="189"/>
      <c r="XFC377" s="189"/>
      <c r="XFD377" s="189"/>
    </row>
    <row r="378" spans="1:25 16375:16384" s="54" customFormat="1" ht="42" customHeight="1" x14ac:dyDescent="0.2">
      <c r="A378" s="60"/>
      <c r="B378" s="60"/>
      <c r="C378" s="61"/>
      <c r="D378" s="61"/>
      <c r="E378" s="61"/>
      <c r="F378" s="61"/>
      <c r="G378" s="61"/>
      <c r="H378" s="61"/>
      <c r="I378" s="60"/>
      <c r="J378" s="60"/>
      <c r="K378" s="87"/>
      <c r="L378" s="62"/>
      <c r="M378" s="63"/>
      <c r="N378" s="64"/>
      <c r="O378" s="58"/>
      <c r="P378" s="64"/>
      <c r="Q378" s="58"/>
      <c r="R378" s="52"/>
      <c r="S378" s="60"/>
      <c r="T378" s="60"/>
      <c r="U378" s="60"/>
      <c r="V378" s="60"/>
      <c r="W378" s="20" t="b">
        <f t="shared" si="10"/>
        <v>1</v>
      </c>
      <c r="X378" s="19" t="b">
        <f t="shared" si="11"/>
        <v>1</v>
      </c>
      <c r="Y378" s="19" t="e">
        <f>O378&gt;___Summary!#REF!</f>
        <v>#REF!</v>
      </c>
      <c r="XEU378" s="189"/>
      <c r="XEV378" s="189"/>
      <c r="XEW378" s="189"/>
      <c r="XEX378" s="189"/>
      <c r="XEY378" s="189"/>
      <c r="XEZ378" s="189"/>
      <c r="XFA378" s="189"/>
      <c r="XFB378" s="189"/>
      <c r="XFC378" s="189"/>
      <c r="XFD378" s="189"/>
    </row>
    <row r="379" spans="1:25 16375:16384" s="54" customFormat="1" ht="42" customHeight="1" x14ac:dyDescent="0.2">
      <c r="A379" s="60"/>
      <c r="B379" s="60"/>
      <c r="C379" s="61"/>
      <c r="D379" s="61"/>
      <c r="E379" s="61"/>
      <c r="F379" s="61"/>
      <c r="G379" s="61"/>
      <c r="H379" s="61"/>
      <c r="I379" s="60"/>
      <c r="J379" s="60"/>
      <c r="K379" s="87"/>
      <c r="L379" s="62"/>
      <c r="M379" s="63"/>
      <c r="N379" s="64"/>
      <c r="O379" s="58"/>
      <c r="P379" s="64"/>
      <c r="Q379" s="58"/>
      <c r="R379" s="52"/>
      <c r="S379" s="60"/>
      <c r="T379" s="60"/>
      <c r="U379" s="60"/>
      <c r="V379" s="60"/>
      <c r="W379" s="20" t="b">
        <f t="shared" si="10"/>
        <v>1</v>
      </c>
      <c r="X379" s="19" t="b">
        <f t="shared" si="11"/>
        <v>1</v>
      </c>
      <c r="Y379" s="19" t="e">
        <f>O379&gt;___Summary!#REF!</f>
        <v>#REF!</v>
      </c>
      <c r="XEU379" s="189"/>
      <c r="XEV379" s="189"/>
      <c r="XEW379" s="189"/>
      <c r="XEX379" s="189"/>
      <c r="XEY379" s="189"/>
      <c r="XEZ379" s="189"/>
      <c r="XFA379" s="189"/>
      <c r="XFB379" s="189"/>
      <c r="XFC379" s="189"/>
      <c r="XFD379" s="189"/>
    </row>
    <row r="380" spans="1:25 16375:16384" s="54" customFormat="1" ht="42" customHeight="1" x14ac:dyDescent="0.2">
      <c r="A380" s="60"/>
      <c r="B380" s="60"/>
      <c r="C380" s="61"/>
      <c r="D380" s="61"/>
      <c r="E380" s="61"/>
      <c r="F380" s="61"/>
      <c r="G380" s="61"/>
      <c r="H380" s="61"/>
      <c r="I380" s="60"/>
      <c r="J380" s="60"/>
      <c r="K380" s="87"/>
      <c r="L380" s="62"/>
      <c r="M380" s="63"/>
      <c r="N380" s="64"/>
      <c r="O380" s="58"/>
      <c r="P380" s="64"/>
      <c r="Q380" s="58"/>
      <c r="R380" s="52"/>
      <c r="S380" s="60"/>
      <c r="T380" s="60"/>
      <c r="U380" s="60"/>
      <c r="V380" s="60"/>
      <c r="W380" s="20" t="b">
        <f t="shared" si="10"/>
        <v>1</v>
      </c>
      <c r="X380" s="19" t="b">
        <f t="shared" si="11"/>
        <v>1</v>
      </c>
      <c r="Y380" s="19" t="e">
        <f>O380&gt;___Summary!#REF!</f>
        <v>#REF!</v>
      </c>
      <c r="XEU380" s="189"/>
      <c r="XEV380" s="189"/>
      <c r="XEW380" s="189"/>
      <c r="XEX380" s="189"/>
      <c r="XEY380" s="189"/>
      <c r="XEZ380" s="189"/>
      <c r="XFA380" s="189"/>
      <c r="XFB380" s="189"/>
      <c r="XFC380" s="189"/>
      <c r="XFD380" s="189"/>
    </row>
    <row r="381" spans="1:25 16375:16384" s="54" customFormat="1" ht="42" customHeight="1" x14ac:dyDescent="0.2">
      <c r="A381" s="60"/>
      <c r="B381" s="60"/>
      <c r="C381" s="61"/>
      <c r="D381" s="61"/>
      <c r="E381" s="61"/>
      <c r="F381" s="61"/>
      <c r="G381" s="61"/>
      <c r="H381" s="61"/>
      <c r="I381" s="60"/>
      <c r="J381" s="60"/>
      <c r="K381" s="87"/>
      <c r="L381" s="62"/>
      <c r="M381" s="63"/>
      <c r="N381" s="64"/>
      <c r="O381" s="58"/>
      <c r="P381" s="64"/>
      <c r="Q381" s="58"/>
      <c r="R381" s="52"/>
      <c r="S381" s="60"/>
      <c r="T381" s="60"/>
      <c r="U381" s="60"/>
      <c r="V381" s="60"/>
      <c r="W381" s="20" t="b">
        <f t="shared" si="10"/>
        <v>1</v>
      </c>
      <c r="X381" s="19" t="b">
        <f t="shared" si="11"/>
        <v>1</v>
      </c>
      <c r="Y381" s="19" t="e">
        <f>O381&gt;___Summary!#REF!</f>
        <v>#REF!</v>
      </c>
      <c r="XEU381" s="189"/>
      <c r="XEV381" s="189"/>
      <c r="XEW381" s="189"/>
      <c r="XEX381" s="189"/>
      <c r="XEY381" s="189"/>
      <c r="XEZ381" s="189"/>
      <c r="XFA381" s="189"/>
      <c r="XFB381" s="189"/>
      <c r="XFC381" s="189"/>
      <c r="XFD381" s="189"/>
    </row>
    <row r="382" spans="1:25 16375:16384" s="54" customFormat="1" ht="42" customHeight="1" x14ac:dyDescent="0.2">
      <c r="A382" s="60"/>
      <c r="B382" s="60"/>
      <c r="C382" s="61"/>
      <c r="D382" s="61"/>
      <c r="E382" s="61"/>
      <c r="F382" s="61"/>
      <c r="G382" s="61"/>
      <c r="H382" s="61"/>
      <c r="I382" s="60"/>
      <c r="J382" s="60"/>
      <c r="K382" s="87"/>
      <c r="L382" s="62"/>
      <c r="M382" s="63"/>
      <c r="N382" s="64"/>
      <c r="O382" s="58"/>
      <c r="P382" s="64"/>
      <c r="Q382" s="58"/>
      <c r="R382" s="52"/>
      <c r="S382" s="60"/>
      <c r="T382" s="60"/>
      <c r="U382" s="60"/>
      <c r="V382" s="60"/>
      <c r="W382" s="20" t="b">
        <f t="shared" si="10"/>
        <v>1</v>
      </c>
      <c r="X382" s="19" t="b">
        <f t="shared" si="11"/>
        <v>1</v>
      </c>
      <c r="Y382" s="19" t="e">
        <f>O382&gt;___Summary!#REF!</f>
        <v>#REF!</v>
      </c>
      <c r="XEU382" s="189"/>
      <c r="XEV382" s="189"/>
      <c r="XEW382" s="189"/>
      <c r="XEX382" s="189"/>
      <c r="XEY382" s="189"/>
      <c r="XEZ382" s="189"/>
      <c r="XFA382" s="189"/>
      <c r="XFB382" s="189"/>
      <c r="XFC382" s="189"/>
      <c r="XFD382" s="189"/>
    </row>
    <row r="383" spans="1:25 16375:16384" s="54" customFormat="1" ht="42" customHeight="1" x14ac:dyDescent="0.2">
      <c r="A383" s="60"/>
      <c r="B383" s="60"/>
      <c r="C383" s="61"/>
      <c r="D383" s="61"/>
      <c r="E383" s="61"/>
      <c r="F383" s="61"/>
      <c r="G383" s="61"/>
      <c r="H383" s="61"/>
      <c r="I383" s="60"/>
      <c r="J383" s="60"/>
      <c r="K383" s="87"/>
      <c r="L383" s="62"/>
      <c r="M383" s="63"/>
      <c r="N383" s="64"/>
      <c r="O383" s="58"/>
      <c r="P383" s="64"/>
      <c r="Q383" s="58"/>
      <c r="R383" s="52"/>
      <c r="S383" s="60"/>
      <c r="T383" s="60"/>
      <c r="U383" s="60"/>
      <c r="V383" s="60"/>
      <c r="W383" s="20" t="b">
        <f t="shared" si="10"/>
        <v>1</v>
      </c>
      <c r="X383" s="19" t="b">
        <f t="shared" si="11"/>
        <v>1</v>
      </c>
      <c r="Y383" s="19" t="e">
        <f>O383&gt;___Summary!#REF!</f>
        <v>#REF!</v>
      </c>
      <c r="XEU383" s="189"/>
      <c r="XEV383" s="189"/>
      <c r="XEW383" s="189"/>
      <c r="XEX383" s="189"/>
      <c r="XEY383" s="189"/>
      <c r="XEZ383" s="189"/>
      <c r="XFA383" s="189"/>
      <c r="XFB383" s="189"/>
      <c r="XFC383" s="189"/>
      <c r="XFD383" s="189"/>
    </row>
    <row r="384" spans="1:25 16375:16384" s="54" customFormat="1" ht="42" customHeight="1" x14ac:dyDescent="0.2">
      <c r="A384" s="60"/>
      <c r="B384" s="60"/>
      <c r="C384" s="61"/>
      <c r="D384" s="61"/>
      <c r="E384" s="61"/>
      <c r="F384" s="61"/>
      <c r="G384" s="61"/>
      <c r="H384" s="61"/>
      <c r="I384" s="60"/>
      <c r="J384" s="60"/>
      <c r="K384" s="87"/>
      <c r="L384" s="62"/>
      <c r="M384" s="63"/>
      <c r="N384" s="64"/>
      <c r="O384" s="58"/>
      <c r="P384" s="64"/>
      <c r="Q384" s="58"/>
      <c r="R384" s="52"/>
      <c r="S384" s="60"/>
      <c r="T384" s="60"/>
      <c r="U384" s="60"/>
      <c r="V384" s="60"/>
      <c r="W384" s="20" t="b">
        <f t="shared" si="10"/>
        <v>1</v>
      </c>
      <c r="X384" s="19" t="b">
        <f t="shared" si="11"/>
        <v>1</v>
      </c>
      <c r="Y384" s="19" t="e">
        <f>O384&gt;___Summary!#REF!</f>
        <v>#REF!</v>
      </c>
      <c r="XEU384" s="189"/>
      <c r="XEV384" s="189"/>
      <c r="XEW384" s="189"/>
      <c r="XEX384" s="189"/>
      <c r="XEY384" s="189"/>
      <c r="XEZ384" s="189"/>
      <c r="XFA384" s="189"/>
      <c r="XFB384" s="189"/>
      <c r="XFC384" s="189"/>
      <c r="XFD384" s="189"/>
    </row>
    <row r="385" spans="1:25 16375:16384" s="54" customFormat="1" ht="42" customHeight="1" x14ac:dyDescent="0.2">
      <c r="A385" s="60"/>
      <c r="B385" s="60"/>
      <c r="C385" s="61"/>
      <c r="D385" s="61"/>
      <c r="E385" s="61"/>
      <c r="F385" s="61"/>
      <c r="G385" s="61"/>
      <c r="H385" s="61"/>
      <c r="I385" s="60"/>
      <c r="J385" s="60"/>
      <c r="K385" s="87"/>
      <c r="L385" s="62"/>
      <c r="M385" s="63"/>
      <c r="N385" s="64"/>
      <c r="O385" s="58"/>
      <c r="P385" s="64"/>
      <c r="Q385" s="58"/>
      <c r="R385" s="52"/>
      <c r="S385" s="60"/>
      <c r="T385" s="60"/>
      <c r="U385" s="60"/>
      <c r="V385" s="60"/>
      <c r="W385" s="20" t="b">
        <f t="shared" si="10"/>
        <v>1</v>
      </c>
      <c r="X385" s="19" t="b">
        <f t="shared" si="11"/>
        <v>1</v>
      </c>
      <c r="Y385" s="19" t="e">
        <f>O385&gt;___Summary!#REF!</f>
        <v>#REF!</v>
      </c>
      <c r="XEU385" s="189"/>
      <c r="XEV385" s="189"/>
      <c r="XEW385" s="189"/>
      <c r="XEX385" s="189"/>
      <c r="XEY385" s="189"/>
      <c r="XEZ385" s="189"/>
      <c r="XFA385" s="189"/>
      <c r="XFB385" s="189"/>
      <c r="XFC385" s="189"/>
      <c r="XFD385" s="189"/>
    </row>
    <row r="386" spans="1:25 16375:16384" s="54" customFormat="1" ht="42" customHeight="1" x14ac:dyDescent="0.2">
      <c r="A386" s="60"/>
      <c r="B386" s="60"/>
      <c r="C386" s="61"/>
      <c r="D386" s="61"/>
      <c r="E386" s="61"/>
      <c r="F386" s="61"/>
      <c r="G386" s="61"/>
      <c r="H386" s="61"/>
      <c r="I386" s="60"/>
      <c r="J386" s="60"/>
      <c r="K386" s="87"/>
      <c r="L386" s="62"/>
      <c r="M386" s="63"/>
      <c r="N386" s="64"/>
      <c r="O386" s="58"/>
      <c r="P386" s="64"/>
      <c r="Q386" s="58"/>
      <c r="R386" s="52"/>
      <c r="S386" s="60"/>
      <c r="T386" s="60"/>
      <c r="U386" s="60"/>
      <c r="V386" s="60"/>
      <c r="W386" s="20" t="b">
        <f t="shared" si="10"/>
        <v>1</v>
      </c>
      <c r="X386" s="19" t="b">
        <f t="shared" si="11"/>
        <v>1</v>
      </c>
      <c r="Y386" s="19" t="e">
        <f>O386&gt;___Summary!#REF!</f>
        <v>#REF!</v>
      </c>
      <c r="XEU386" s="189"/>
      <c r="XEV386" s="189"/>
      <c r="XEW386" s="189"/>
      <c r="XEX386" s="189"/>
      <c r="XEY386" s="189"/>
      <c r="XEZ386" s="189"/>
      <c r="XFA386" s="189"/>
      <c r="XFB386" s="189"/>
      <c r="XFC386" s="189"/>
      <c r="XFD386" s="189"/>
    </row>
    <row r="387" spans="1:25 16375:16384" s="54" customFormat="1" ht="42" customHeight="1" x14ac:dyDescent="0.2">
      <c r="A387" s="60"/>
      <c r="B387" s="60"/>
      <c r="C387" s="61"/>
      <c r="D387" s="61"/>
      <c r="E387" s="61"/>
      <c r="F387" s="61"/>
      <c r="G387" s="61"/>
      <c r="H387" s="61"/>
      <c r="I387" s="60"/>
      <c r="J387" s="60"/>
      <c r="K387" s="87"/>
      <c r="L387" s="62"/>
      <c r="M387" s="63"/>
      <c r="N387" s="64"/>
      <c r="O387" s="58"/>
      <c r="P387" s="64"/>
      <c r="Q387" s="58"/>
      <c r="R387" s="52"/>
      <c r="S387" s="60"/>
      <c r="T387" s="60"/>
      <c r="U387" s="60"/>
      <c r="V387" s="60"/>
      <c r="W387" s="20" t="b">
        <f t="shared" si="10"/>
        <v>1</v>
      </c>
      <c r="X387" s="19" t="b">
        <f t="shared" si="11"/>
        <v>1</v>
      </c>
      <c r="Y387" s="19" t="e">
        <f>O387&gt;___Summary!#REF!</f>
        <v>#REF!</v>
      </c>
      <c r="XEU387" s="189"/>
      <c r="XEV387" s="189"/>
      <c r="XEW387" s="189"/>
      <c r="XEX387" s="189"/>
      <c r="XEY387" s="189"/>
      <c r="XEZ387" s="189"/>
      <c r="XFA387" s="189"/>
      <c r="XFB387" s="189"/>
      <c r="XFC387" s="189"/>
      <c r="XFD387" s="189"/>
    </row>
    <row r="388" spans="1:25 16375:16384" s="54" customFormat="1" ht="42" customHeight="1" x14ac:dyDescent="0.2">
      <c r="A388" s="60"/>
      <c r="B388" s="60"/>
      <c r="C388" s="61"/>
      <c r="D388" s="61"/>
      <c r="E388" s="61"/>
      <c r="F388" s="61"/>
      <c r="G388" s="61"/>
      <c r="H388" s="61"/>
      <c r="I388" s="60"/>
      <c r="J388" s="60"/>
      <c r="K388" s="87"/>
      <c r="L388" s="62"/>
      <c r="M388" s="63"/>
      <c r="N388" s="64"/>
      <c r="O388" s="58"/>
      <c r="P388" s="64"/>
      <c r="Q388" s="58"/>
      <c r="R388" s="52"/>
      <c r="S388" s="60"/>
      <c r="T388" s="60"/>
      <c r="U388" s="60"/>
      <c r="V388" s="60"/>
      <c r="W388" s="20" t="b">
        <f t="shared" si="10"/>
        <v>1</v>
      </c>
      <c r="X388" s="19" t="b">
        <f t="shared" si="11"/>
        <v>1</v>
      </c>
      <c r="Y388" s="19" t="e">
        <f>O388&gt;___Summary!#REF!</f>
        <v>#REF!</v>
      </c>
      <c r="XEU388" s="189"/>
      <c r="XEV388" s="189"/>
      <c r="XEW388" s="189"/>
      <c r="XEX388" s="189"/>
      <c r="XEY388" s="189"/>
      <c r="XEZ388" s="189"/>
      <c r="XFA388" s="189"/>
      <c r="XFB388" s="189"/>
      <c r="XFC388" s="189"/>
      <c r="XFD388" s="189"/>
    </row>
    <row r="389" spans="1:25 16375:16384" s="54" customFormat="1" ht="42" customHeight="1" x14ac:dyDescent="0.2">
      <c r="A389" s="60"/>
      <c r="B389" s="60"/>
      <c r="C389" s="61"/>
      <c r="D389" s="61"/>
      <c r="E389" s="61"/>
      <c r="F389" s="61"/>
      <c r="G389" s="61"/>
      <c r="H389" s="61"/>
      <c r="I389" s="60"/>
      <c r="J389" s="60"/>
      <c r="K389" s="87"/>
      <c r="L389" s="62"/>
      <c r="M389" s="63"/>
      <c r="N389" s="64"/>
      <c r="O389" s="58"/>
      <c r="P389" s="64"/>
      <c r="Q389" s="58"/>
      <c r="R389" s="52"/>
      <c r="S389" s="60"/>
      <c r="T389" s="60"/>
      <c r="U389" s="60"/>
      <c r="V389" s="60"/>
      <c r="W389" s="20" t="b">
        <f t="shared" si="10"/>
        <v>1</v>
      </c>
      <c r="X389" s="19" t="b">
        <f t="shared" si="11"/>
        <v>1</v>
      </c>
      <c r="Y389" s="19" t="e">
        <f>O389&gt;___Summary!#REF!</f>
        <v>#REF!</v>
      </c>
      <c r="XEU389" s="189"/>
      <c r="XEV389" s="189"/>
      <c r="XEW389" s="189"/>
      <c r="XEX389" s="189"/>
      <c r="XEY389" s="189"/>
      <c r="XEZ389" s="189"/>
      <c r="XFA389" s="189"/>
      <c r="XFB389" s="189"/>
      <c r="XFC389" s="189"/>
      <c r="XFD389" s="189"/>
    </row>
    <row r="390" spans="1:25 16375:16384" s="54" customFormat="1" ht="42" customHeight="1" x14ac:dyDescent="0.2">
      <c r="A390" s="60"/>
      <c r="B390" s="60"/>
      <c r="C390" s="61"/>
      <c r="D390" s="61"/>
      <c r="E390" s="61"/>
      <c r="F390" s="61"/>
      <c r="G390" s="61"/>
      <c r="H390" s="61"/>
      <c r="I390" s="60"/>
      <c r="J390" s="60"/>
      <c r="K390" s="87"/>
      <c r="L390" s="62"/>
      <c r="M390" s="63"/>
      <c r="N390" s="64"/>
      <c r="O390" s="58"/>
      <c r="P390" s="64"/>
      <c r="Q390" s="58"/>
      <c r="R390" s="52"/>
      <c r="S390" s="60"/>
      <c r="T390" s="60"/>
      <c r="U390" s="60"/>
      <c r="V390" s="60"/>
      <c r="W390" s="20" t="b">
        <f t="shared" si="10"/>
        <v>1</v>
      </c>
      <c r="X390" s="19" t="b">
        <f t="shared" si="11"/>
        <v>1</v>
      </c>
      <c r="Y390" s="19" t="e">
        <f>O390&gt;___Summary!#REF!</f>
        <v>#REF!</v>
      </c>
      <c r="XEU390" s="189"/>
      <c r="XEV390" s="189"/>
      <c r="XEW390" s="189"/>
      <c r="XEX390" s="189"/>
      <c r="XEY390" s="189"/>
      <c r="XEZ390" s="189"/>
      <c r="XFA390" s="189"/>
      <c r="XFB390" s="189"/>
      <c r="XFC390" s="189"/>
      <c r="XFD390" s="189"/>
    </row>
    <row r="391" spans="1:25 16375:16384" s="54" customFormat="1" ht="42" customHeight="1" x14ac:dyDescent="0.2">
      <c r="A391" s="60"/>
      <c r="B391" s="60"/>
      <c r="C391" s="61"/>
      <c r="D391" s="61"/>
      <c r="E391" s="61"/>
      <c r="F391" s="61"/>
      <c r="G391" s="61"/>
      <c r="H391" s="61"/>
      <c r="I391" s="60"/>
      <c r="J391" s="60"/>
      <c r="K391" s="87"/>
      <c r="L391" s="62"/>
      <c r="M391" s="63"/>
      <c r="N391" s="64"/>
      <c r="O391" s="58"/>
      <c r="P391" s="64"/>
      <c r="Q391" s="58"/>
      <c r="R391" s="52"/>
      <c r="S391" s="60"/>
      <c r="T391" s="60"/>
      <c r="U391" s="60"/>
      <c r="V391" s="60"/>
      <c r="W391" s="20" t="b">
        <f t="shared" si="10"/>
        <v>1</v>
      </c>
      <c r="X391" s="19" t="b">
        <f t="shared" si="11"/>
        <v>1</v>
      </c>
      <c r="Y391" s="19" t="e">
        <f>O391&gt;___Summary!#REF!</f>
        <v>#REF!</v>
      </c>
      <c r="XEU391" s="189"/>
      <c r="XEV391" s="189"/>
      <c r="XEW391" s="189"/>
      <c r="XEX391" s="189"/>
      <c r="XEY391" s="189"/>
      <c r="XEZ391" s="189"/>
      <c r="XFA391" s="189"/>
      <c r="XFB391" s="189"/>
      <c r="XFC391" s="189"/>
      <c r="XFD391" s="189"/>
    </row>
    <row r="392" spans="1:25 16375:16384" s="54" customFormat="1" ht="42" customHeight="1" x14ac:dyDescent="0.2">
      <c r="A392" s="60"/>
      <c r="B392" s="60"/>
      <c r="C392" s="61"/>
      <c r="D392" s="61"/>
      <c r="E392" s="61"/>
      <c r="F392" s="61"/>
      <c r="G392" s="61"/>
      <c r="H392" s="61"/>
      <c r="I392" s="60"/>
      <c r="J392" s="60"/>
      <c r="K392" s="87"/>
      <c r="L392" s="62"/>
      <c r="M392" s="63"/>
      <c r="N392" s="64"/>
      <c r="O392" s="58"/>
      <c r="P392" s="64"/>
      <c r="Q392" s="58"/>
      <c r="R392" s="52"/>
      <c r="S392" s="60"/>
      <c r="T392" s="60"/>
      <c r="U392" s="60"/>
      <c r="V392" s="60"/>
      <c r="W392" s="20" t="b">
        <f t="shared" ref="W392:W455" si="12">O392&gt;=M392</f>
        <v>1</v>
      </c>
      <c r="X392" s="19" t="b">
        <f t="shared" ref="X392:X455" si="13">Q392&gt;=O392</f>
        <v>1</v>
      </c>
      <c r="Y392" s="19" t="e">
        <f>O392&gt;___Summary!#REF!</f>
        <v>#REF!</v>
      </c>
      <c r="XEU392" s="189"/>
      <c r="XEV392" s="189"/>
      <c r="XEW392" s="189"/>
      <c r="XEX392" s="189"/>
      <c r="XEY392" s="189"/>
      <c r="XEZ392" s="189"/>
      <c r="XFA392" s="189"/>
      <c r="XFB392" s="189"/>
      <c r="XFC392" s="189"/>
      <c r="XFD392" s="189"/>
    </row>
    <row r="393" spans="1:25 16375:16384" s="54" customFormat="1" ht="42" customHeight="1" x14ac:dyDescent="0.2">
      <c r="A393" s="60"/>
      <c r="B393" s="60"/>
      <c r="C393" s="61"/>
      <c r="D393" s="61"/>
      <c r="E393" s="61"/>
      <c r="F393" s="61"/>
      <c r="G393" s="61"/>
      <c r="H393" s="61"/>
      <c r="I393" s="60"/>
      <c r="J393" s="60"/>
      <c r="K393" s="87"/>
      <c r="L393" s="62"/>
      <c r="M393" s="63"/>
      <c r="N393" s="64"/>
      <c r="O393" s="58"/>
      <c r="P393" s="64"/>
      <c r="Q393" s="58"/>
      <c r="R393" s="52"/>
      <c r="S393" s="60"/>
      <c r="T393" s="60"/>
      <c r="U393" s="60"/>
      <c r="V393" s="60"/>
      <c r="W393" s="20" t="b">
        <f t="shared" si="12"/>
        <v>1</v>
      </c>
      <c r="X393" s="19" t="b">
        <f t="shared" si="13"/>
        <v>1</v>
      </c>
      <c r="Y393" s="19" t="e">
        <f>O393&gt;___Summary!#REF!</f>
        <v>#REF!</v>
      </c>
      <c r="XEU393" s="189"/>
      <c r="XEV393" s="189"/>
      <c r="XEW393" s="189"/>
      <c r="XEX393" s="189"/>
      <c r="XEY393" s="189"/>
      <c r="XEZ393" s="189"/>
      <c r="XFA393" s="189"/>
      <c r="XFB393" s="189"/>
      <c r="XFC393" s="189"/>
      <c r="XFD393" s="189"/>
    </row>
    <row r="394" spans="1:25 16375:16384" s="54" customFormat="1" ht="42" customHeight="1" x14ac:dyDescent="0.2">
      <c r="A394" s="60"/>
      <c r="B394" s="60"/>
      <c r="C394" s="61"/>
      <c r="D394" s="61"/>
      <c r="E394" s="61"/>
      <c r="F394" s="61"/>
      <c r="G394" s="61"/>
      <c r="H394" s="61"/>
      <c r="I394" s="60"/>
      <c r="J394" s="60"/>
      <c r="K394" s="87"/>
      <c r="L394" s="62"/>
      <c r="M394" s="63"/>
      <c r="N394" s="64"/>
      <c r="O394" s="58"/>
      <c r="P394" s="64"/>
      <c r="Q394" s="58"/>
      <c r="R394" s="52"/>
      <c r="S394" s="60"/>
      <c r="T394" s="60"/>
      <c r="U394" s="60"/>
      <c r="V394" s="60"/>
      <c r="W394" s="20" t="b">
        <f t="shared" si="12"/>
        <v>1</v>
      </c>
      <c r="X394" s="19" t="b">
        <f t="shared" si="13"/>
        <v>1</v>
      </c>
      <c r="Y394" s="19" t="e">
        <f>O394&gt;___Summary!#REF!</f>
        <v>#REF!</v>
      </c>
      <c r="XEU394" s="189"/>
      <c r="XEV394" s="189"/>
      <c r="XEW394" s="189"/>
      <c r="XEX394" s="189"/>
      <c r="XEY394" s="189"/>
      <c r="XEZ394" s="189"/>
      <c r="XFA394" s="189"/>
      <c r="XFB394" s="189"/>
      <c r="XFC394" s="189"/>
      <c r="XFD394" s="189"/>
    </row>
    <row r="395" spans="1:25 16375:16384" s="54" customFormat="1" ht="42" customHeight="1" x14ac:dyDescent="0.2">
      <c r="A395" s="60"/>
      <c r="B395" s="60"/>
      <c r="C395" s="61"/>
      <c r="D395" s="61"/>
      <c r="E395" s="61"/>
      <c r="F395" s="61"/>
      <c r="G395" s="61"/>
      <c r="H395" s="61"/>
      <c r="I395" s="60"/>
      <c r="J395" s="60"/>
      <c r="K395" s="87"/>
      <c r="L395" s="62"/>
      <c r="M395" s="63"/>
      <c r="N395" s="64"/>
      <c r="O395" s="58"/>
      <c r="P395" s="64"/>
      <c r="Q395" s="58"/>
      <c r="R395" s="52"/>
      <c r="S395" s="60"/>
      <c r="T395" s="60"/>
      <c r="U395" s="60"/>
      <c r="V395" s="60"/>
      <c r="W395" s="20" t="b">
        <f t="shared" si="12"/>
        <v>1</v>
      </c>
      <c r="X395" s="19" t="b">
        <f t="shared" si="13"/>
        <v>1</v>
      </c>
      <c r="Y395" s="19" t="e">
        <f>O395&gt;___Summary!#REF!</f>
        <v>#REF!</v>
      </c>
      <c r="XEU395" s="189"/>
      <c r="XEV395" s="189"/>
      <c r="XEW395" s="189"/>
      <c r="XEX395" s="189"/>
      <c r="XEY395" s="189"/>
      <c r="XEZ395" s="189"/>
      <c r="XFA395" s="189"/>
      <c r="XFB395" s="189"/>
      <c r="XFC395" s="189"/>
      <c r="XFD395" s="189"/>
    </row>
    <row r="396" spans="1:25 16375:16384" s="54" customFormat="1" ht="42" customHeight="1" x14ac:dyDescent="0.2">
      <c r="A396" s="60"/>
      <c r="B396" s="60"/>
      <c r="C396" s="61"/>
      <c r="D396" s="61"/>
      <c r="E396" s="61"/>
      <c r="F396" s="61"/>
      <c r="G396" s="61"/>
      <c r="H396" s="61"/>
      <c r="I396" s="60"/>
      <c r="J396" s="60"/>
      <c r="K396" s="87"/>
      <c r="L396" s="62"/>
      <c r="M396" s="63"/>
      <c r="N396" s="64"/>
      <c r="O396" s="58"/>
      <c r="P396" s="64"/>
      <c r="Q396" s="58"/>
      <c r="R396" s="52"/>
      <c r="S396" s="60"/>
      <c r="T396" s="60"/>
      <c r="U396" s="60"/>
      <c r="V396" s="60"/>
      <c r="W396" s="20" t="b">
        <f t="shared" si="12"/>
        <v>1</v>
      </c>
      <c r="X396" s="19" t="b">
        <f t="shared" si="13"/>
        <v>1</v>
      </c>
      <c r="Y396" s="19" t="e">
        <f>O396&gt;___Summary!#REF!</f>
        <v>#REF!</v>
      </c>
      <c r="XEU396" s="189"/>
      <c r="XEV396" s="189"/>
      <c r="XEW396" s="189"/>
      <c r="XEX396" s="189"/>
      <c r="XEY396" s="189"/>
      <c r="XEZ396" s="189"/>
      <c r="XFA396" s="189"/>
      <c r="XFB396" s="189"/>
      <c r="XFC396" s="189"/>
      <c r="XFD396" s="189"/>
    </row>
    <row r="397" spans="1:25 16375:16384" s="54" customFormat="1" ht="42" customHeight="1" x14ac:dyDescent="0.2">
      <c r="A397" s="60"/>
      <c r="B397" s="60"/>
      <c r="C397" s="61"/>
      <c r="D397" s="61"/>
      <c r="E397" s="61"/>
      <c r="F397" s="61"/>
      <c r="G397" s="61"/>
      <c r="H397" s="61"/>
      <c r="I397" s="60"/>
      <c r="J397" s="60"/>
      <c r="K397" s="87"/>
      <c r="L397" s="62"/>
      <c r="M397" s="63"/>
      <c r="N397" s="64"/>
      <c r="O397" s="58"/>
      <c r="P397" s="64"/>
      <c r="Q397" s="58"/>
      <c r="R397" s="52"/>
      <c r="S397" s="60"/>
      <c r="T397" s="60"/>
      <c r="U397" s="60"/>
      <c r="V397" s="60"/>
      <c r="W397" s="20" t="b">
        <f t="shared" si="12"/>
        <v>1</v>
      </c>
      <c r="X397" s="19" t="b">
        <f t="shared" si="13"/>
        <v>1</v>
      </c>
      <c r="Y397" s="19" t="e">
        <f>O397&gt;___Summary!#REF!</f>
        <v>#REF!</v>
      </c>
      <c r="XEU397" s="189"/>
      <c r="XEV397" s="189"/>
      <c r="XEW397" s="189"/>
      <c r="XEX397" s="189"/>
      <c r="XEY397" s="189"/>
      <c r="XEZ397" s="189"/>
      <c r="XFA397" s="189"/>
      <c r="XFB397" s="189"/>
      <c r="XFC397" s="189"/>
      <c r="XFD397" s="189"/>
    </row>
    <row r="398" spans="1:25 16375:16384" s="54" customFormat="1" ht="42" customHeight="1" x14ac:dyDescent="0.2">
      <c r="A398" s="60"/>
      <c r="B398" s="60"/>
      <c r="C398" s="61"/>
      <c r="D398" s="61"/>
      <c r="E398" s="61"/>
      <c r="F398" s="61"/>
      <c r="G398" s="61"/>
      <c r="H398" s="61"/>
      <c r="I398" s="60"/>
      <c r="J398" s="60"/>
      <c r="K398" s="87"/>
      <c r="L398" s="62"/>
      <c r="M398" s="63"/>
      <c r="N398" s="64"/>
      <c r="O398" s="58"/>
      <c r="P398" s="64"/>
      <c r="Q398" s="58"/>
      <c r="R398" s="52"/>
      <c r="S398" s="60"/>
      <c r="T398" s="60"/>
      <c r="U398" s="60"/>
      <c r="V398" s="60"/>
      <c r="W398" s="20" t="b">
        <f t="shared" si="12"/>
        <v>1</v>
      </c>
      <c r="X398" s="19" t="b">
        <f t="shared" si="13"/>
        <v>1</v>
      </c>
      <c r="Y398" s="19" t="e">
        <f>O398&gt;___Summary!#REF!</f>
        <v>#REF!</v>
      </c>
      <c r="XEU398" s="189"/>
      <c r="XEV398" s="189"/>
      <c r="XEW398" s="189"/>
      <c r="XEX398" s="189"/>
      <c r="XEY398" s="189"/>
      <c r="XEZ398" s="189"/>
      <c r="XFA398" s="189"/>
      <c r="XFB398" s="189"/>
      <c r="XFC398" s="189"/>
      <c r="XFD398" s="189"/>
    </row>
    <row r="399" spans="1:25 16375:16384" s="54" customFormat="1" ht="42" customHeight="1" x14ac:dyDescent="0.2">
      <c r="A399" s="60"/>
      <c r="B399" s="60"/>
      <c r="C399" s="61"/>
      <c r="D399" s="61"/>
      <c r="E399" s="61"/>
      <c r="F399" s="61"/>
      <c r="G399" s="61"/>
      <c r="H399" s="61"/>
      <c r="I399" s="60"/>
      <c r="J399" s="60"/>
      <c r="K399" s="87"/>
      <c r="L399" s="62"/>
      <c r="M399" s="63"/>
      <c r="N399" s="64"/>
      <c r="O399" s="58"/>
      <c r="P399" s="64"/>
      <c r="Q399" s="58"/>
      <c r="R399" s="52"/>
      <c r="S399" s="60"/>
      <c r="T399" s="60"/>
      <c r="U399" s="60"/>
      <c r="V399" s="60"/>
      <c r="W399" s="20" t="b">
        <f t="shared" si="12"/>
        <v>1</v>
      </c>
      <c r="X399" s="19" t="b">
        <f t="shared" si="13"/>
        <v>1</v>
      </c>
      <c r="Y399" s="19" t="e">
        <f>O399&gt;___Summary!#REF!</f>
        <v>#REF!</v>
      </c>
      <c r="XEU399" s="189"/>
      <c r="XEV399" s="189"/>
      <c r="XEW399" s="189"/>
      <c r="XEX399" s="189"/>
      <c r="XEY399" s="189"/>
      <c r="XEZ399" s="189"/>
      <c r="XFA399" s="189"/>
      <c r="XFB399" s="189"/>
      <c r="XFC399" s="189"/>
      <c r="XFD399" s="189"/>
    </row>
    <row r="400" spans="1:25 16375:16384" s="54" customFormat="1" ht="42" customHeight="1" x14ac:dyDescent="0.2">
      <c r="A400" s="60"/>
      <c r="B400" s="60"/>
      <c r="C400" s="61"/>
      <c r="D400" s="61"/>
      <c r="E400" s="61"/>
      <c r="F400" s="61"/>
      <c r="G400" s="61"/>
      <c r="H400" s="61"/>
      <c r="I400" s="60"/>
      <c r="J400" s="60"/>
      <c r="K400" s="87"/>
      <c r="L400" s="62"/>
      <c r="M400" s="63"/>
      <c r="N400" s="64"/>
      <c r="O400" s="58"/>
      <c r="P400" s="64"/>
      <c r="Q400" s="58"/>
      <c r="R400" s="52"/>
      <c r="S400" s="60"/>
      <c r="T400" s="60"/>
      <c r="U400" s="60"/>
      <c r="V400" s="60"/>
      <c r="W400" s="20" t="b">
        <f t="shared" si="12"/>
        <v>1</v>
      </c>
      <c r="X400" s="19" t="b">
        <f t="shared" si="13"/>
        <v>1</v>
      </c>
      <c r="Y400" s="19" t="e">
        <f>O400&gt;___Summary!#REF!</f>
        <v>#REF!</v>
      </c>
      <c r="XEU400" s="189"/>
      <c r="XEV400" s="189"/>
      <c r="XEW400" s="189"/>
      <c r="XEX400" s="189"/>
      <c r="XEY400" s="189"/>
      <c r="XEZ400" s="189"/>
      <c r="XFA400" s="189"/>
      <c r="XFB400" s="189"/>
      <c r="XFC400" s="189"/>
      <c r="XFD400" s="189"/>
    </row>
    <row r="401" spans="1:25 16375:16384" s="54" customFormat="1" ht="42" customHeight="1" x14ac:dyDescent="0.2">
      <c r="A401" s="60"/>
      <c r="B401" s="60"/>
      <c r="C401" s="61"/>
      <c r="D401" s="61"/>
      <c r="E401" s="61"/>
      <c r="F401" s="61"/>
      <c r="G401" s="61"/>
      <c r="H401" s="61"/>
      <c r="I401" s="60"/>
      <c r="J401" s="60"/>
      <c r="K401" s="87"/>
      <c r="L401" s="62"/>
      <c r="M401" s="63"/>
      <c r="N401" s="64"/>
      <c r="O401" s="58"/>
      <c r="P401" s="64"/>
      <c r="Q401" s="58"/>
      <c r="R401" s="52"/>
      <c r="S401" s="60"/>
      <c r="T401" s="60"/>
      <c r="U401" s="60"/>
      <c r="V401" s="60"/>
      <c r="W401" s="20" t="b">
        <f t="shared" si="12"/>
        <v>1</v>
      </c>
      <c r="X401" s="19" t="b">
        <f t="shared" si="13"/>
        <v>1</v>
      </c>
      <c r="Y401" s="19" t="e">
        <f>O401&gt;___Summary!#REF!</f>
        <v>#REF!</v>
      </c>
      <c r="XEU401" s="189"/>
      <c r="XEV401" s="189"/>
      <c r="XEW401" s="189"/>
      <c r="XEX401" s="189"/>
      <c r="XEY401" s="189"/>
      <c r="XEZ401" s="189"/>
      <c r="XFA401" s="189"/>
      <c r="XFB401" s="189"/>
      <c r="XFC401" s="189"/>
      <c r="XFD401" s="189"/>
    </row>
    <row r="402" spans="1:25 16375:16384" s="54" customFormat="1" ht="42" customHeight="1" x14ac:dyDescent="0.2">
      <c r="A402" s="60"/>
      <c r="B402" s="60"/>
      <c r="C402" s="61"/>
      <c r="D402" s="61"/>
      <c r="E402" s="61"/>
      <c r="F402" s="61"/>
      <c r="G402" s="61"/>
      <c r="H402" s="61"/>
      <c r="I402" s="60"/>
      <c r="J402" s="60"/>
      <c r="K402" s="87"/>
      <c r="L402" s="62"/>
      <c r="M402" s="63"/>
      <c r="N402" s="64"/>
      <c r="O402" s="58"/>
      <c r="P402" s="64"/>
      <c r="Q402" s="58"/>
      <c r="R402" s="52"/>
      <c r="S402" s="60"/>
      <c r="T402" s="60"/>
      <c r="U402" s="60"/>
      <c r="V402" s="60"/>
      <c r="W402" s="20" t="b">
        <f t="shared" si="12"/>
        <v>1</v>
      </c>
      <c r="X402" s="19" t="b">
        <f t="shared" si="13"/>
        <v>1</v>
      </c>
      <c r="Y402" s="19" t="e">
        <f>O402&gt;___Summary!#REF!</f>
        <v>#REF!</v>
      </c>
      <c r="XEU402" s="189"/>
      <c r="XEV402" s="189"/>
      <c r="XEW402" s="189"/>
      <c r="XEX402" s="189"/>
      <c r="XEY402" s="189"/>
      <c r="XEZ402" s="189"/>
      <c r="XFA402" s="189"/>
      <c r="XFB402" s="189"/>
      <c r="XFC402" s="189"/>
      <c r="XFD402" s="189"/>
    </row>
    <row r="403" spans="1:25 16375:16384" s="54" customFormat="1" ht="42" customHeight="1" x14ac:dyDescent="0.2">
      <c r="A403" s="60"/>
      <c r="B403" s="60"/>
      <c r="C403" s="61"/>
      <c r="D403" s="61"/>
      <c r="E403" s="61"/>
      <c r="F403" s="61"/>
      <c r="G403" s="61"/>
      <c r="H403" s="61"/>
      <c r="I403" s="60"/>
      <c r="J403" s="60"/>
      <c r="K403" s="87"/>
      <c r="L403" s="62"/>
      <c r="M403" s="63"/>
      <c r="N403" s="64"/>
      <c r="O403" s="58"/>
      <c r="P403" s="64"/>
      <c r="Q403" s="58"/>
      <c r="R403" s="52"/>
      <c r="S403" s="60"/>
      <c r="T403" s="60"/>
      <c r="U403" s="60"/>
      <c r="V403" s="60"/>
      <c r="W403" s="20" t="b">
        <f t="shared" si="12"/>
        <v>1</v>
      </c>
      <c r="X403" s="19" t="b">
        <f t="shared" si="13"/>
        <v>1</v>
      </c>
      <c r="Y403" s="19" t="e">
        <f>O403&gt;___Summary!#REF!</f>
        <v>#REF!</v>
      </c>
      <c r="XEU403" s="189"/>
      <c r="XEV403" s="189"/>
      <c r="XEW403" s="189"/>
      <c r="XEX403" s="189"/>
      <c r="XEY403" s="189"/>
      <c r="XEZ403" s="189"/>
      <c r="XFA403" s="189"/>
      <c r="XFB403" s="189"/>
      <c r="XFC403" s="189"/>
      <c r="XFD403" s="189"/>
    </row>
    <row r="404" spans="1:25 16375:16384" s="54" customFormat="1" ht="42" customHeight="1" x14ac:dyDescent="0.2">
      <c r="A404" s="60"/>
      <c r="B404" s="60"/>
      <c r="C404" s="61"/>
      <c r="D404" s="61"/>
      <c r="E404" s="61"/>
      <c r="F404" s="61"/>
      <c r="G404" s="61"/>
      <c r="H404" s="61"/>
      <c r="I404" s="60"/>
      <c r="J404" s="60"/>
      <c r="K404" s="87"/>
      <c r="L404" s="62"/>
      <c r="M404" s="63"/>
      <c r="N404" s="64"/>
      <c r="O404" s="58"/>
      <c r="P404" s="64"/>
      <c r="Q404" s="58"/>
      <c r="R404" s="52"/>
      <c r="S404" s="60"/>
      <c r="T404" s="60"/>
      <c r="U404" s="60"/>
      <c r="V404" s="60"/>
      <c r="W404" s="20" t="b">
        <f t="shared" si="12"/>
        <v>1</v>
      </c>
      <c r="X404" s="19" t="b">
        <f t="shared" si="13"/>
        <v>1</v>
      </c>
      <c r="Y404" s="19" t="e">
        <f>O404&gt;___Summary!#REF!</f>
        <v>#REF!</v>
      </c>
      <c r="XEU404" s="189"/>
      <c r="XEV404" s="189"/>
      <c r="XEW404" s="189"/>
      <c r="XEX404" s="189"/>
      <c r="XEY404" s="189"/>
      <c r="XEZ404" s="189"/>
      <c r="XFA404" s="189"/>
      <c r="XFB404" s="189"/>
      <c r="XFC404" s="189"/>
      <c r="XFD404" s="189"/>
    </row>
    <row r="405" spans="1:25 16375:16384" s="54" customFormat="1" ht="42" customHeight="1" x14ac:dyDescent="0.2">
      <c r="A405" s="60"/>
      <c r="B405" s="60"/>
      <c r="C405" s="61"/>
      <c r="D405" s="61"/>
      <c r="E405" s="61"/>
      <c r="F405" s="61"/>
      <c r="G405" s="61"/>
      <c r="H405" s="61"/>
      <c r="I405" s="60"/>
      <c r="J405" s="60"/>
      <c r="K405" s="87"/>
      <c r="L405" s="62"/>
      <c r="M405" s="63"/>
      <c r="N405" s="64"/>
      <c r="O405" s="58"/>
      <c r="P405" s="64"/>
      <c r="Q405" s="58"/>
      <c r="R405" s="52"/>
      <c r="S405" s="60"/>
      <c r="T405" s="60"/>
      <c r="U405" s="60"/>
      <c r="V405" s="60"/>
      <c r="W405" s="20" t="b">
        <f t="shared" si="12"/>
        <v>1</v>
      </c>
      <c r="X405" s="19" t="b">
        <f t="shared" si="13"/>
        <v>1</v>
      </c>
      <c r="Y405" s="19" t="e">
        <f>O405&gt;___Summary!#REF!</f>
        <v>#REF!</v>
      </c>
      <c r="XEU405" s="189"/>
      <c r="XEV405" s="189"/>
      <c r="XEW405" s="189"/>
      <c r="XEX405" s="189"/>
      <c r="XEY405" s="189"/>
      <c r="XEZ405" s="189"/>
      <c r="XFA405" s="189"/>
      <c r="XFB405" s="189"/>
      <c r="XFC405" s="189"/>
      <c r="XFD405" s="189"/>
    </row>
    <row r="406" spans="1:25 16375:16384" s="54" customFormat="1" ht="42" customHeight="1" x14ac:dyDescent="0.2">
      <c r="A406" s="60"/>
      <c r="B406" s="60"/>
      <c r="C406" s="61"/>
      <c r="D406" s="61"/>
      <c r="E406" s="61"/>
      <c r="F406" s="61"/>
      <c r="G406" s="61"/>
      <c r="H406" s="61"/>
      <c r="I406" s="60"/>
      <c r="J406" s="60"/>
      <c r="K406" s="87"/>
      <c r="L406" s="62"/>
      <c r="M406" s="63"/>
      <c r="N406" s="64"/>
      <c r="O406" s="58"/>
      <c r="P406" s="64"/>
      <c r="Q406" s="58"/>
      <c r="R406" s="52"/>
      <c r="S406" s="60"/>
      <c r="T406" s="60"/>
      <c r="U406" s="60"/>
      <c r="V406" s="60"/>
      <c r="W406" s="20" t="b">
        <f t="shared" si="12"/>
        <v>1</v>
      </c>
      <c r="X406" s="19" t="b">
        <f t="shared" si="13"/>
        <v>1</v>
      </c>
      <c r="Y406" s="19" t="e">
        <f>O406&gt;___Summary!#REF!</f>
        <v>#REF!</v>
      </c>
      <c r="XEU406" s="189"/>
      <c r="XEV406" s="189"/>
      <c r="XEW406" s="189"/>
      <c r="XEX406" s="189"/>
      <c r="XEY406" s="189"/>
      <c r="XEZ406" s="189"/>
      <c r="XFA406" s="189"/>
      <c r="XFB406" s="189"/>
      <c r="XFC406" s="189"/>
      <c r="XFD406" s="189"/>
    </row>
    <row r="407" spans="1:25 16375:16384" s="54" customFormat="1" ht="42" customHeight="1" x14ac:dyDescent="0.2">
      <c r="A407" s="60"/>
      <c r="B407" s="60"/>
      <c r="C407" s="61"/>
      <c r="D407" s="61"/>
      <c r="E407" s="61"/>
      <c r="F407" s="61"/>
      <c r="G407" s="61"/>
      <c r="H407" s="61"/>
      <c r="I407" s="60"/>
      <c r="J407" s="60"/>
      <c r="K407" s="87"/>
      <c r="L407" s="62"/>
      <c r="M407" s="63"/>
      <c r="N407" s="64"/>
      <c r="O407" s="58"/>
      <c r="P407" s="64"/>
      <c r="Q407" s="58"/>
      <c r="R407" s="52"/>
      <c r="S407" s="60"/>
      <c r="T407" s="60"/>
      <c r="U407" s="60"/>
      <c r="V407" s="60"/>
      <c r="W407" s="20" t="b">
        <f t="shared" si="12"/>
        <v>1</v>
      </c>
      <c r="X407" s="19" t="b">
        <f t="shared" si="13"/>
        <v>1</v>
      </c>
      <c r="Y407" s="19" t="e">
        <f>O407&gt;___Summary!#REF!</f>
        <v>#REF!</v>
      </c>
      <c r="XEU407" s="189"/>
      <c r="XEV407" s="189"/>
      <c r="XEW407" s="189"/>
      <c r="XEX407" s="189"/>
      <c r="XEY407" s="189"/>
      <c r="XEZ407" s="189"/>
      <c r="XFA407" s="189"/>
      <c r="XFB407" s="189"/>
      <c r="XFC407" s="189"/>
      <c r="XFD407" s="189"/>
    </row>
    <row r="408" spans="1:25 16375:16384" s="54" customFormat="1" ht="42" customHeight="1" x14ac:dyDescent="0.2">
      <c r="A408" s="60"/>
      <c r="B408" s="60"/>
      <c r="C408" s="61"/>
      <c r="D408" s="61"/>
      <c r="E408" s="61"/>
      <c r="F408" s="61"/>
      <c r="G408" s="61"/>
      <c r="H408" s="61"/>
      <c r="I408" s="60"/>
      <c r="J408" s="60"/>
      <c r="K408" s="87"/>
      <c r="L408" s="62"/>
      <c r="M408" s="63"/>
      <c r="N408" s="64"/>
      <c r="O408" s="58"/>
      <c r="P408" s="64"/>
      <c r="Q408" s="58"/>
      <c r="R408" s="52"/>
      <c r="S408" s="60"/>
      <c r="T408" s="60"/>
      <c r="U408" s="60"/>
      <c r="V408" s="60"/>
      <c r="W408" s="20" t="b">
        <f t="shared" si="12"/>
        <v>1</v>
      </c>
      <c r="X408" s="19" t="b">
        <f t="shared" si="13"/>
        <v>1</v>
      </c>
      <c r="Y408" s="19" t="e">
        <f>O408&gt;___Summary!#REF!</f>
        <v>#REF!</v>
      </c>
      <c r="XEU408" s="189"/>
      <c r="XEV408" s="189"/>
      <c r="XEW408" s="189"/>
      <c r="XEX408" s="189"/>
      <c r="XEY408" s="189"/>
      <c r="XEZ408" s="189"/>
      <c r="XFA408" s="189"/>
      <c r="XFB408" s="189"/>
      <c r="XFC408" s="189"/>
      <c r="XFD408" s="189"/>
    </row>
    <row r="409" spans="1:25 16375:16384" s="54" customFormat="1" ht="42" customHeight="1" x14ac:dyDescent="0.2">
      <c r="A409" s="60"/>
      <c r="B409" s="60"/>
      <c r="C409" s="61"/>
      <c r="D409" s="61"/>
      <c r="E409" s="61"/>
      <c r="F409" s="61"/>
      <c r="G409" s="61"/>
      <c r="H409" s="61"/>
      <c r="I409" s="60"/>
      <c r="J409" s="60"/>
      <c r="K409" s="87"/>
      <c r="L409" s="62"/>
      <c r="M409" s="63"/>
      <c r="N409" s="64"/>
      <c r="O409" s="58"/>
      <c r="P409" s="64"/>
      <c r="Q409" s="58"/>
      <c r="R409" s="52"/>
      <c r="S409" s="60"/>
      <c r="T409" s="60"/>
      <c r="U409" s="60"/>
      <c r="V409" s="60"/>
      <c r="W409" s="20" t="b">
        <f t="shared" si="12"/>
        <v>1</v>
      </c>
      <c r="X409" s="19" t="b">
        <f t="shared" si="13"/>
        <v>1</v>
      </c>
      <c r="Y409" s="19" t="e">
        <f>O409&gt;___Summary!#REF!</f>
        <v>#REF!</v>
      </c>
      <c r="XEU409" s="189"/>
      <c r="XEV409" s="189"/>
      <c r="XEW409" s="189"/>
      <c r="XEX409" s="189"/>
      <c r="XEY409" s="189"/>
      <c r="XEZ409" s="189"/>
      <c r="XFA409" s="189"/>
      <c r="XFB409" s="189"/>
      <c r="XFC409" s="189"/>
      <c r="XFD409" s="189"/>
    </row>
    <row r="410" spans="1:25 16375:16384" s="54" customFormat="1" ht="42" customHeight="1" x14ac:dyDescent="0.2">
      <c r="A410" s="60"/>
      <c r="B410" s="60"/>
      <c r="C410" s="61"/>
      <c r="D410" s="61"/>
      <c r="E410" s="61"/>
      <c r="F410" s="61"/>
      <c r="G410" s="61"/>
      <c r="H410" s="61"/>
      <c r="I410" s="60"/>
      <c r="J410" s="60"/>
      <c r="K410" s="87"/>
      <c r="L410" s="62"/>
      <c r="M410" s="63"/>
      <c r="N410" s="64"/>
      <c r="O410" s="58"/>
      <c r="P410" s="64"/>
      <c r="Q410" s="58"/>
      <c r="R410" s="52"/>
      <c r="S410" s="60"/>
      <c r="T410" s="60"/>
      <c r="U410" s="60"/>
      <c r="V410" s="60"/>
      <c r="W410" s="20" t="b">
        <f t="shared" si="12"/>
        <v>1</v>
      </c>
      <c r="X410" s="19" t="b">
        <f t="shared" si="13"/>
        <v>1</v>
      </c>
      <c r="Y410" s="19" t="e">
        <f>O410&gt;___Summary!#REF!</f>
        <v>#REF!</v>
      </c>
      <c r="XEU410" s="189"/>
      <c r="XEV410" s="189"/>
      <c r="XEW410" s="189"/>
      <c r="XEX410" s="189"/>
      <c r="XEY410" s="189"/>
      <c r="XEZ410" s="189"/>
      <c r="XFA410" s="189"/>
      <c r="XFB410" s="189"/>
      <c r="XFC410" s="189"/>
      <c r="XFD410" s="189"/>
    </row>
    <row r="411" spans="1:25 16375:16384" s="54" customFormat="1" ht="42" customHeight="1" x14ac:dyDescent="0.2">
      <c r="A411" s="60"/>
      <c r="B411" s="60"/>
      <c r="C411" s="61"/>
      <c r="D411" s="61"/>
      <c r="E411" s="61"/>
      <c r="F411" s="61"/>
      <c r="G411" s="61"/>
      <c r="H411" s="61"/>
      <c r="I411" s="60"/>
      <c r="J411" s="60"/>
      <c r="K411" s="87"/>
      <c r="L411" s="62"/>
      <c r="M411" s="63"/>
      <c r="N411" s="64"/>
      <c r="O411" s="58"/>
      <c r="P411" s="64"/>
      <c r="Q411" s="58"/>
      <c r="R411" s="52"/>
      <c r="S411" s="60"/>
      <c r="T411" s="60"/>
      <c r="U411" s="60"/>
      <c r="V411" s="60"/>
      <c r="W411" s="20" t="b">
        <f t="shared" si="12"/>
        <v>1</v>
      </c>
      <c r="X411" s="19" t="b">
        <f t="shared" si="13"/>
        <v>1</v>
      </c>
      <c r="Y411" s="19" t="e">
        <f>O411&gt;___Summary!#REF!</f>
        <v>#REF!</v>
      </c>
      <c r="XEU411" s="189"/>
      <c r="XEV411" s="189"/>
      <c r="XEW411" s="189"/>
      <c r="XEX411" s="189"/>
      <c r="XEY411" s="189"/>
      <c r="XEZ411" s="189"/>
      <c r="XFA411" s="189"/>
      <c r="XFB411" s="189"/>
      <c r="XFC411" s="189"/>
      <c r="XFD411" s="189"/>
    </row>
    <row r="412" spans="1:25 16375:16384" s="54" customFormat="1" ht="42" customHeight="1" x14ac:dyDescent="0.2">
      <c r="A412" s="60"/>
      <c r="B412" s="60"/>
      <c r="C412" s="61"/>
      <c r="D412" s="61"/>
      <c r="E412" s="61"/>
      <c r="F412" s="61"/>
      <c r="G412" s="61"/>
      <c r="H412" s="61"/>
      <c r="I412" s="60"/>
      <c r="J412" s="60"/>
      <c r="K412" s="87"/>
      <c r="L412" s="62"/>
      <c r="M412" s="63"/>
      <c r="N412" s="64"/>
      <c r="O412" s="58"/>
      <c r="P412" s="64"/>
      <c r="Q412" s="58"/>
      <c r="R412" s="52"/>
      <c r="S412" s="60"/>
      <c r="T412" s="60"/>
      <c r="U412" s="60"/>
      <c r="V412" s="60"/>
      <c r="W412" s="20" t="b">
        <f t="shared" si="12"/>
        <v>1</v>
      </c>
      <c r="X412" s="19" t="b">
        <f t="shared" si="13"/>
        <v>1</v>
      </c>
      <c r="Y412" s="19" t="e">
        <f>O412&gt;___Summary!#REF!</f>
        <v>#REF!</v>
      </c>
      <c r="XEU412" s="189"/>
      <c r="XEV412" s="189"/>
      <c r="XEW412" s="189"/>
      <c r="XEX412" s="189"/>
      <c r="XEY412" s="189"/>
      <c r="XEZ412" s="189"/>
      <c r="XFA412" s="189"/>
      <c r="XFB412" s="189"/>
      <c r="XFC412" s="189"/>
      <c r="XFD412" s="189"/>
    </row>
    <row r="413" spans="1:25 16375:16384" s="54" customFormat="1" ht="42" customHeight="1" x14ac:dyDescent="0.2">
      <c r="A413" s="60"/>
      <c r="B413" s="60"/>
      <c r="C413" s="61"/>
      <c r="D413" s="61"/>
      <c r="E413" s="61"/>
      <c r="F413" s="61"/>
      <c r="G413" s="61"/>
      <c r="H413" s="61"/>
      <c r="I413" s="60"/>
      <c r="J413" s="60"/>
      <c r="K413" s="87"/>
      <c r="L413" s="62"/>
      <c r="M413" s="63"/>
      <c r="N413" s="64"/>
      <c r="O413" s="58"/>
      <c r="P413" s="64"/>
      <c r="Q413" s="58"/>
      <c r="R413" s="52"/>
      <c r="S413" s="60"/>
      <c r="T413" s="60"/>
      <c r="U413" s="60"/>
      <c r="V413" s="60"/>
      <c r="W413" s="20" t="b">
        <f t="shared" si="12"/>
        <v>1</v>
      </c>
      <c r="X413" s="19" t="b">
        <f t="shared" si="13"/>
        <v>1</v>
      </c>
      <c r="Y413" s="19" t="e">
        <f>O413&gt;___Summary!#REF!</f>
        <v>#REF!</v>
      </c>
      <c r="XEU413" s="189"/>
      <c r="XEV413" s="189"/>
      <c r="XEW413" s="189"/>
      <c r="XEX413" s="189"/>
      <c r="XEY413" s="189"/>
      <c r="XEZ413" s="189"/>
      <c r="XFA413" s="189"/>
      <c r="XFB413" s="189"/>
      <c r="XFC413" s="189"/>
      <c r="XFD413" s="189"/>
    </row>
    <row r="414" spans="1:25 16375:16384" s="54" customFormat="1" ht="42" customHeight="1" x14ac:dyDescent="0.2">
      <c r="A414" s="60"/>
      <c r="B414" s="60"/>
      <c r="C414" s="61"/>
      <c r="D414" s="61"/>
      <c r="E414" s="61"/>
      <c r="F414" s="61"/>
      <c r="G414" s="61"/>
      <c r="H414" s="61"/>
      <c r="I414" s="60"/>
      <c r="J414" s="60"/>
      <c r="K414" s="87"/>
      <c r="L414" s="62"/>
      <c r="M414" s="63"/>
      <c r="N414" s="64"/>
      <c r="O414" s="58"/>
      <c r="P414" s="64"/>
      <c r="Q414" s="58"/>
      <c r="R414" s="52"/>
      <c r="S414" s="60"/>
      <c r="T414" s="60"/>
      <c r="U414" s="60"/>
      <c r="V414" s="60"/>
      <c r="W414" s="20" t="b">
        <f t="shared" si="12"/>
        <v>1</v>
      </c>
      <c r="X414" s="19" t="b">
        <f t="shared" si="13"/>
        <v>1</v>
      </c>
      <c r="Y414" s="19" t="e">
        <f>O414&gt;___Summary!#REF!</f>
        <v>#REF!</v>
      </c>
      <c r="XEU414" s="189"/>
      <c r="XEV414" s="189"/>
      <c r="XEW414" s="189"/>
      <c r="XEX414" s="189"/>
      <c r="XEY414" s="189"/>
      <c r="XEZ414" s="189"/>
      <c r="XFA414" s="189"/>
      <c r="XFB414" s="189"/>
      <c r="XFC414" s="189"/>
      <c r="XFD414" s="189"/>
    </row>
    <row r="415" spans="1:25 16375:16384" s="54" customFormat="1" ht="42" customHeight="1" x14ac:dyDescent="0.2">
      <c r="A415" s="60"/>
      <c r="B415" s="60"/>
      <c r="C415" s="61"/>
      <c r="D415" s="61"/>
      <c r="E415" s="61"/>
      <c r="F415" s="61"/>
      <c r="G415" s="61"/>
      <c r="H415" s="61"/>
      <c r="I415" s="60"/>
      <c r="J415" s="60"/>
      <c r="K415" s="87"/>
      <c r="L415" s="62"/>
      <c r="M415" s="63"/>
      <c r="N415" s="64"/>
      <c r="O415" s="58"/>
      <c r="P415" s="64"/>
      <c r="Q415" s="58"/>
      <c r="R415" s="52"/>
      <c r="S415" s="60"/>
      <c r="T415" s="60"/>
      <c r="U415" s="60"/>
      <c r="V415" s="60"/>
      <c r="W415" s="20" t="b">
        <f t="shared" si="12"/>
        <v>1</v>
      </c>
      <c r="X415" s="19" t="b">
        <f t="shared" si="13"/>
        <v>1</v>
      </c>
      <c r="Y415" s="19" t="e">
        <f>O415&gt;___Summary!#REF!</f>
        <v>#REF!</v>
      </c>
      <c r="XEU415" s="189"/>
      <c r="XEV415" s="189"/>
      <c r="XEW415" s="189"/>
      <c r="XEX415" s="189"/>
      <c r="XEY415" s="189"/>
      <c r="XEZ415" s="189"/>
      <c r="XFA415" s="189"/>
      <c r="XFB415" s="189"/>
      <c r="XFC415" s="189"/>
      <c r="XFD415" s="189"/>
    </row>
    <row r="416" spans="1:25 16375:16384" s="54" customFormat="1" ht="42" customHeight="1" x14ac:dyDescent="0.2">
      <c r="A416" s="60"/>
      <c r="B416" s="60"/>
      <c r="C416" s="61"/>
      <c r="D416" s="61"/>
      <c r="E416" s="61"/>
      <c r="F416" s="61"/>
      <c r="G416" s="61"/>
      <c r="H416" s="61"/>
      <c r="I416" s="60"/>
      <c r="J416" s="60"/>
      <c r="K416" s="87"/>
      <c r="L416" s="62"/>
      <c r="M416" s="63"/>
      <c r="N416" s="64"/>
      <c r="O416" s="58"/>
      <c r="P416" s="64"/>
      <c r="Q416" s="58"/>
      <c r="R416" s="52"/>
      <c r="S416" s="60"/>
      <c r="T416" s="60"/>
      <c r="U416" s="60"/>
      <c r="V416" s="60"/>
      <c r="W416" s="20" t="b">
        <f t="shared" si="12"/>
        <v>1</v>
      </c>
      <c r="X416" s="19" t="b">
        <f t="shared" si="13"/>
        <v>1</v>
      </c>
      <c r="Y416" s="19" t="e">
        <f>O416&gt;___Summary!#REF!</f>
        <v>#REF!</v>
      </c>
      <c r="XEU416" s="189"/>
      <c r="XEV416" s="189"/>
      <c r="XEW416" s="189"/>
      <c r="XEX416" s="189"/>
      <c r="XEY416" s="189"/>
      <c r="XEZ416" s="189"/>
      <c r="XFA416" s="189"/>
      <c r="XFB416" s="189"/>
      <c r="XFC416" s="189"/>
      <c r="XFD416" s="189"/>
    </row>
    <row r="417" spans="1:25 16375:16384" s="54" customFormat="1" ht="42" customHeight="1" x14ac:dyDescent="0.2">
      <c r="A417" s="60"/>
      <c r="B417" s="60"/>
      <c r="C417" s="61"/>
      <c r="D417" s="61"/>
      <c r="E417" s="61"/>
      <c r="F417" s="61"/>
      <c r="G417" s="61"/>
      <c r="H417" s="61"/>
      <c r="I417" s="60"/>
      <c r="J417" s="60"/>
      <c r="K417" s="87"/>
      <c r="L417" s="62"/>
      <c r="M417" s="63"/>
      <c r="N417" s="64"/>
      <c r="O417" s="58"/>
      <c r="P417" s="64"/>
      <c r="Q417" s="58"/>
      <c r="R417" s="52"/>
      <c r="S417" s="60"/>
      <c r="T417" s="60"/>
      <c r="U417" s="60"/>
      <c r="V417" s="60"/>
      <c r="W417" s="20" t="b">
        <f t="shared" si="12"/>
        <v>1</v>
      </c>
      <c r="X417" s="19" t="b">
        <f t="shared" si="13"/>
        <v>1</v>
      </c>
      <c r="Y417" s="19" t="e">
        <f>O417&gt;___Summary!#REF!</f>
        <v>#REF!</v>
      </c>
      <c r="XEU417" s="189"/>
      <c r="XEV417" s="189"/>
      <c r="XEW417" s="189"/>
      <c r="XEX417" s="189"/>
      <c r="XEY417" s="189"/>
      <c r="XEZ417" s="189"/>
      <c r="XFA417" s="189"/>
      <c r="XFB417" s="189"/>
      <c r="XFC417" s="189"/>
      <c r="XFD417" s="189"/>
    </row>
    <row r="418" spans="1:25 16375:16384" s="54" customFormat="1" ht="42" customHeight="1" x14ac:dyDescent="0.2">
      <c r="A418" s="60"/>
      <c r="B418" s="60"/>
      <c r="C418" s="61"/>
      <c r="D418" s="61"/>
      <c r="E418" s="61"/>
      <c r="F418" s="61"/>
      <c r="G418" s="61"/>
      <c r="H418" s="61"/>
      <c r="I418" s="60"/>
      <c r="J418" s="60"/>
      <c r="K418" s="87"/>
      <c r="L418" s="62"/>
      <c r="M418" s="63"/>
      <c r="N418" s="64"/>
      <c r="O418" s="58"/>
      <c r="P418" s="64"/>
      <c r="Q418" s="58"/>
      <c r="R418" s="52"/>
      <c r="S418" s="60"/>
      <c r="T418" s="60"/>
      <c r="U418" s="60"/>
      <c r="V418" s="60"/>
      <c r="W418" s="20" t="b">
        <f t="shared" si="12"/>
        <v>1</v>
      </c>
      <c r="X418" s="19" t="b">
        <f t="shared" si="13"/>
        <v>1</v>
      </c>
      <c r="Y418" s="19" t="e">
        <f>O418&gt;___Summary!#REF!</f>
        <v>#REF!</v>
      </c>
      <c r="XEU418" s="189"/>
      <c r="XEV418" s="189"/>
      <c r="XEW418" s="189"/>
      <c r="XEX418" s="189"/>
      <c r="XEY418" s="189"/>
      <c r="XEZ418" s="189"/>
      <c r="XFA418" s="189"/>
      <c r="XFB418" s="189"/>
      <c r="XFC418" s="189"/>
      <c r="XFD418" s="189"/>
    </row>
    <row r="419" spans="1:25 16375:16384" s="54" customFormat="1" ht="42" customHeight="1" x14ac:dyDescent="0.2">
      <c r="A419" s="60"/>
      <c r="B419" s="60"/>
      <c r="C419" s="61"/>
      <c r="D419" s="61"/>
      <c r="E419" s="61"/>
      <c r="F419" s="61"/>
      <c r="G419" s="61"/>
      <c r="H419" s="61"/>
      <c r="I419" s="60"/>
      <c r="J419" s="60"/>
      <c r="K419" s="87"/>
      <c r="L419" s="62"/>
      <c r="M419" s="63"/>
      <c r="N419" s="64"/>
      <c r="O419" s="58"/>
      <c r="P419" s="64"/>
      <c r="Q419" s="58"/>
      <c r="R419" s="52"/>
      <c r="S419" s="60"/>
      <c r="T419" s="60"/>
      <c r="U419" s="60"/>
      <c r="V419" s="60"/>
      <c r="W419" s="20" t="b">
        <f t="shared" si="12"/>
        <v>1</v>
      </c>
      <c r="X419" s="19" t="b">
        <f t="shared" si="13"/>
        <v>1</v>
      </c>
      <c r="Y419" s="19" t="e">
        <f>O419&gt;___Summary!#REF!</f>
        <v>#REF!</v>
      </c>
      <c r="XEU419" s="189"/>
      <c r="XEV419" s="189"/>
      <c r="XEW419" s="189"/>
      <c r="XEX419" s="189"/>
      <c r="XEY419" s="189"/>
      <c r="XEZ419" s="189"/>
      <c r="XFA419" s="189"/>
      <c r="XFB419" s="189"/>
      <c r="XFC419" s="189"/>
      <c r="XFD419" s="189"/>
    </row>
    <row r="420" spans="1:25 16375:16384" s="54" customFormat="1" ht="42" customHeight="1" x14ac:dyDescent="0.2">
      <c r="A420" s="60"/>
      <c r="B420" s="60"/>
      <c r="C420" s="61"/>
      <c r="D420" s="61"/>
      <c r="E420" s="61"/>
      <c r="F420" s="61"/>
      <c r="G420" s="61"/>
      <c r="H420" s="61"/>
      <c r="I420" s="60"/>
      <c r="J420" s="60"/>
      <c r="K420" s="87"/>
      <c r="L420" s="62"/>
      <c r="M420" s="63"/>
      <c r="N420" s="64"/>
      <c r="O420" s="58"/>
      <c r="P420" s="64"/>
      <c r="Q420" s="58"/>
      <c r="R420" s="52"/>
      <c r="S420" s="60"/>
      <c r="T420" s="60"/>
      <c r="U420" s="60"/>
      <c r="V420" s="60"/>
      <c r="W420" s="20" t="b">
        <f t="shared" si="12"/>
        <v>1</v>
      </c>
      <c r="X420" s="19" t="b">
        <f t="shared" si="13"/>
        <v>1</v>
      </c>
      <c r="Y420" s="19" t="e">
        <f>O420&gt;___Summary!#REF!</f>
        <v>#REF!</v>
      </c>
      <c r="XEU420" s="189"/>
      <c r="XEV420" s="189"/>
      <c r="XEW420" s="189"/>
      <c r="XEX420" s="189"/>
      <c r="XEY420" s="189"/>
      <c r="XEZ420" s="189"/>
      <c r="XFA420" s="189"/>
      <c r="XFB420" s="189"/>
      <c r="XFC420" s="189"/>
      <c r="XFD420" s="189"/>
    </row>
    <row r="421" spans="1:25 16375:16384" s="54" customFormat="1" ht="42" customHeight="1" x14ac:dyDescent="0.2">
      <c r="A421" s="60"/>
      <c r="B421" s="60"/>
      <c r="C421" s="61"/>
      <c r="D421" s="61"/>
      <c r="E421" s="61"/>
      <c r="F421" s="61"/>
      <c r="G421" s="61"/>
      <c r="H421" s="61"/>
      <c r="I421" s="60"/>
      <c r="J421" s="60"/>
      <c r="K421" s="87"/>
      <c r="L421" s="62"/>
      <c r="M421" s="63"/>
      <c r="N421" s="64"/>
      <c r="O421" s="58"/>
      <c r="P421" s="64"/>
      <c r="Q421" s="58"/>
      <c r="R421" s="52"/>
      <c r="S421" s="60"/>
      <c r="T421" s="60"/>
      <c r="U421" s="60"/>
      <c r="V421" s="60"/>
      <c r="W421" s="20" t="b">
        <f t="shared" si="12"/>
        <v>1</v>
      </c>
      <c r="X421" s="19" t="b">
        <f t="shared" si="13"/>
        <v>1</v>
      </c>
      <c r="Y421" s="19" t="e">
        <f>O421&gt;___Summary!#REF!</f>
        <v>#REF!</v>
      </c>
      <c r="XEU421" s="189"/>
      <c r="XEV421" s="189"/>
      <c r="XEW421" s="189"/>
      <c r="XEX421" s="189"/>
      <c r="XEY421" s="189"/>
      <c r="XEZ421" s="189"/>
      <c r="XFA421" s="189"/>
      <c r="XFB421" s="189"/>
      <c r="XFC421" s="189"/>
      <c r="XFD421" s="189"/>
    </row>
    <row r="422" spans="1:25 16375:16384" s="54" customFormat="1" ht="42" customHeight="1" x14ac:dyDescent="0.2">
      <c r="A422" s="60"/>
      <c r="B422" s="60"/>
      <c r="C422" s="61"/>
      <c r="D422" s="61"/>
      <c r="E422" s="61"/>
      <c r="F422" s="61"/>
      <c r="G422" s="61"/>
      <c r="H422" s="61"/>
      <c r="I422" s="60"/>
      <c r="J422" s="60"/>
      <c r="K422" s="87"/>
      <c r="L422" s="62"/>
      <c r="M422" s="63"/>
      <c r="N422" s="64"/>
      <c r="O422" s="58"/>
      <c r="P422" s="64"/>
      <c r="Q422" s="58"/>
      <c r="R422" s="52"/>
      <c r="S422" s="60"/>
      <c r="T422" s="60"/>
      <c r="U422" s="60"/>
      <c r="V422" s="60"/>
      <c r="W422" s="20" t="b">
        <f t="shared" si="12"/>
        <v>1</v>
      </c>
      <c r="X422" s="19" t="b">
        <f t="shared" si="13"/>
        <v>1</v>
      </c>
      <c r="Y422" s="19" t="e">
        <f>O422&gt;___Summary!#REF!</f>
        <v>#REF!</v>
      </c>
      <c r="XEU422" s="189"/>
      <c r="XEV422" s="189"/>
      <c r="XEW422" s="189"/>
      <c r="XEX422" s="189"/>
      <c r="XEY422" s="189"/>
      <c r="XEZ422" s="189"/>
      <c r="XFA422" s="189"/>
      <c r="XFB422" s="189"/>
      <c r="XFC422" s="189"/>
      <c r="XFD422" s="189"/>
    </row>
    <row r="423" spans="1:25 16375:16384" s="54" customFormat="1" ht="42" customHeight="1" x14ac:dyDescent="0.2">
      <c r="A423" s="60"/>
      <c r="B423" s="60"/>
      <c r="C423" s="61"/>
      <c r="D423" s="61"/>
      <c r="E423" s="61"/>
      <c r="F423" s="61"/>
      <c r="G423" s="61"/>
      <c r="H423" s="61"/>
      <c r="I423" s="60"/>
      <c r="J423" s="60"/>
      <c r="K423" s="87"/>
      <c r="L423" s="62"/>
      <c r="M423" s="63"/>
      <c r="N423" s="64"/>
      <c r="O423" s="58"/>
      <c r="P423" s="64"/>
      <c r="Q423" s="58"/>
      <c r="R423" s="52"/>
      <c r="S423" s="60"/>
      <c r="T423" s="60"/>
      <c r="U423" s="60"/>
      <c r="V423" s="60"/>
      <c r="W423" s="20" t="b">
        <f t="shared" si="12"/>
        <v>1</v>
      </c>
      <c r="X423" s="19" t="b">
        <f t="shared" si="13"/>
        <v>1</v>
      </c>
      <c r="Y423" s="19" t="e">
        <f>O423&gt;___Summary!#REF!</f>
        <v>#REF!</v>
      </c>
      <c r="XEU423" s="189"/>
      <c r="XEV423" s="189"/>
      <c r="XEW423" s="189"/>
      <c r="XEX423" s="189"/>
      <c r="XEY423" s="189"/>
      <c r="XEZ423" s="189"/>
      <c r="XFA423" s="189"/>
      <c r="XFB423" s="189"/>
      <c r="XFC423" s="189"/>
      <c r="XFD423" s="189"/>
    </row>
    <row r="424" spans="1:25 16375:16384" s="54" customFormat="1" ht="42" customHeight="1" x14ac:dyDescent="0.2">
      <c r="A424" s="60"/>
      <c r="B424" s="60"/>
      <c r="C424" s="61"/>
      <c r="D424" s="61"/>
      <c r="E424" s="61"/>
      <c r="F424" s="61"/>
      <c r="G424" s="61"/>
      <c r="H424" s="61"/>
      <c r="I424" s="60"/>
      <c r="J424" s="60"/>
      <c r="K424" s="87"/>
      <c r="L424" s="62"/>
      <c r="M424" s="63"/>
      <c r="N424" s="64"/>
      <c r="O424" s="58"/>
      <c r="P424" s="64"/>
      <c r="Q424" s="58"/>
      <c r="R424" s="52"/>
      <c r="S424" s="60"/>
      <c r="T424" s="60"/>
      <c r="U424" s="60"/>
      <c r="V424" s="60"/>
      <c r="W424" s="20" t="b">
        <f t="shared" si="12"/>
        <v>1</v>
      </c>
      <c r="X424" s="19" t="b">
        <f t="shared" si="13"/>
        <v>1</v>
      </c>
      <c r="Y424" s="19" t="e">
        <f>O424&gt;___Summary!#REF!</f>
        <v>#REF!</v>
      </c>
      <c r="XEU424" s="189"/>
      <c r="XEV424" s="189"/>
      <c r="XEW424" s="189"/>
      <c r="XEX424" s="189"/>
      <c r="XEY424" s="189"/>
      <c r="XEZ424" s="189"/>
      <c r="XFA424" s="189"/>
      <c r="XFB424" s="189"/>
      <c r="XFC424" s="189"/>
      <c r="XFD424" s="189"/>
    </row>
    <row r="425" spans="1:25 16375:16384" s="54" customFormat="1" ht="42" customHeight="1" x14ac:dyDescent="0.2">
      <c r="A425" s="60"/>
      <c r="B425" s="60"/>
      <c r="C425" s="61"/>
      <c r="D425" s="61"/>
      <c r="E425" s="61"/>
      <c r="F425" s="61"/>
      <c r="G425" s="61"/>
      <c r="H425" s="61"/>
      <c r="I425" s="60"/>
      <c r="J425" s="60"/>
      <c r="K425" s="87"/>
      <c r="L425" s="62"/>
      <c r="M425" s="63"/>
      <c r="N425" s="64"/>
      <c r="O425" s="58"/>
      <c r="P425" s="64"/>
      <c r="Q425" s="58"/>
      <c r="R425" s="52"/>
      <c r="S425" s="60"/>
      <c r="T425" s="60"/>
      <c r="U425" s="60"/>
      <c r="V425" s="60"/>
      <c r="W425" s="20" t="b">
        <f t="shared" si="12"/>
        <v>1</v>
      </c>
      <c r="X425" s="19" t="b">
        <f t="shared" si="13"/>
        <v>1</v>
      </c>
      <c r="Y425" s="19" t="e">
        <f>O425&gt;___Summary!#REF!</f>
        <v>#REF!</v>
      </c>
      <c r="XEU425" s="189"/>
      <c r="XEV425" s="189"/>
      <c r="XEW425" s="189"/>
      <c r="XEX425" s="189"/>
      <c r="XEY425" s="189"/>
      <c r="XEZ425" s="189"/>
      <c r="XFA425" s="189"/>
      <c r="XFB425" s="189"/>
      <c r="XFC425" s="189"/>
      <c r="XFD425" s="189"/>
    </row>
    <row r="426" spans="1:25 16375:16384" s="54" customFormat="1" ht="42" customHeight="1" x14ac:dyDescent="0.2">
      <c r="A426" s="60"/>
      <c r="B426" s="60"/>
      <c r="C426" s="61"/>
      <c r="D426" s="61"/>
      <c r="E426" s="61"/>
      <c r="F426" s="61"/>
      <c r="G426" s="61"/>
      <c r="H426" s="61"/>
      <c r="I426" s="60"/>
      <c r="J426" s="60"/>
      <c r="K426" s="87"/>
      <c r="L426" s="62"/>
      <c r="M426" s="63"/>
      <c r="N426" s="64"/>
      <c r="O426" s="58"/>
      <c r="P426" s="64"/>
      <c r="Q426" s="58"/>
      <c r="R426" s="52"/>
      <c r="S426" s="60"/>
      <c r="T426" s="60"/>
      <c r="U426" s="60"/>
      <c r="V426" s="60"/>
      <c r="W426" s="20" t="b">
        <f t="shared" si="12"/>
        <v>1</v>
      </c>
      <c r="X426" s="19" t="b">
        <f t="shared" si="13"/>
        <v>1</v>
      </c>
      <c r="Y426" s="19" t="e">
        <f>O426&gt;___Summary!#REF!</f>
        <v>#REF!</v>
      </c>
      <c r="XEU426" s="189"/>
      <c r="XEV426" s="189"/>
      <c r="XEW426" s="189"/>
      <c r="XEX426" s="189"/>
      <c r="XEY426" s="189"/>
      <c r="XEZ426" s="189"/>
      <c r="XFA426" s="189"/>
      <c r="XFB426" s="189"/>
      <c r="XFC426" s="189"/>
      <c r="XFD426" s="189"/>
    </row>
    <row r="427" spans="1:25 16375:16384" s="54" customFormat="1" ht="42" customHeight="1" x14ac:dyDescent="0.2">
      <c r="A427" s="60"/>
      <c r="B427" s="60"/>
      <c r="C427" s="61"/>
      <c r="D427" s="61"/>
      <c r="E427" s="61"/>
      <c r="F427" s="61"/>
      <c r="G427" s="61"/>
      <c r="H427" s="61"/>
      <c r="I427" s="60"/>
      <c r="J427" s="60"/>
      <c r="K427" s="87"/>
      <c r="L427" s="62"/>
      <c r="M427" s="63"/>
      <c r="N427" s="64"/>
      <c r="O427" s="58"/>
      <c r="P427" s="64"/>
      <c r="Q427" s="58"/>
      <c r="R427" s="52"/>
      <c r="S427" s="60"/>
      <c r="T427" s="60"/>
      <c r="U427" s="60"/>
      <c r="V427" s="60"/>
      <c r="W427" s="20" t="b">
        <f t="shared" si="12"/>
        <v>1</v>
      </c>
      <c r="X427" s="19" t="b">
        <f t="shared" si="13"/>
        <v>1</v>
      </c>
      <c r="Y427" s="19" t="e">
        <f>O427&gt;___Summary!#REF!</f>
        <v>#REF!</v>
      </c>
      <c r="XEU427" s="189"/>
      <c r="XEV427" s="189"/>
      <c r="XEW427" s="189"/>
      <c r="XEX427" s="189"/>
      <c r="XEY427" s="189"/>
      <c r="XEZ427" s="189"/>
      <c r="XFA427" s="189"/>
      <c r="XFB427" s="189"/>
      <c r="XFC427" s="189"/>
      <c r="XFD427" s="189"/>
    </row>
    <row r="428" spans="1:25 16375:16384" s="54" customFormat="1" ht="42" customHeight="1" x14ac:dyDescent="0.2">
      <c r="A428" s="60"/>
      <c r="B428" s="60"/>
      <c r="C428" s="61"/>
      <c r="D428" s="61"/>
      <c r="E428" s="61"/>
      <c r="F428" s="61"/>
      <c r="G428" s="61"/>
      <c r="H428" s="61"/>
      <c r="I428" s="60"/>
      <c r="J428" s="60"/>
      <c r="K428" s="87"/>
      <c r="L428" s="62"/>
      <c r="M428" s="63"/>
      <c r="N428" s="64"/>
      <c r="O428" s="58"/>
      <c r="P428" s="64"/>
      <c r="Q428" s="58"/>
      <c r="R428" s="52"/>
      <c r="S428" s="60"/>
      <c r="T428" s="60"/>
      <c r="U428" s="60"/>
      <c r="V428" s="60"/>
      <c r="W428" s="20" t="b">
        <f t="shared" si="12"/>
        <v>1</v>
      </c>
      <c r="X428" s="19" t="b">
        <f t="shared" si="13"/>
        <v>1</v>
      </c>
      <c r="Y428" s="19" t="e">
        <f>O428&gt;___Summary!#REF!</f>
        <v>#REF!</v>
      </c>
      <c r="XEU428" s="189"/>
      <c r="XEV428" s="189"/>
      <c r="XEW428" s="189"/>
      <c r="XEX428" s="189"/>
      <c r="XEY428" s="189"/>
      <c r="XEZ428" s="189"/>
      <c r="XFA428" s="189"/>
      <c r="XFB428" s="189"/>
      <c r="XFC428" s="189"/>
      <c r="XFD428" s="189"/>
    </row>
    <row r="429" spans="1:25 16375:16384" s="54" customFormat="1" ht="42" customHeight="1" x14ac:dyDescent="0.2">
      <c r="A429" s="60"/>
      <c r="B429" s="60"/>
      <c r="C429" s="61"/>
      <c r="D429" s="61"/>
      <c r="E429" s="61"/>
      <c r="F429" s="61"/>
      <c r="G429" s="61"/>
      <c r="H429" s="61"/>
      <c r="I429" s="60"/>
      <c r="J429" s="60"/>
      <c r="K429" s="87"/>
      <c r="L429" s="62"/>
      <c r="M429" s="63"/>
      <c r="N429" s="64"/>
      <c r="O429" s="58"/>
      <c r="P429" s="64"/>
      <c r="Q429" s="58"/>
      <c r="R429" s="52"/>
      <c r="S429" s="60"/>
      <c r="T429" s="60"/>
      <c r="U429" s="60"/>
      <c r="V429" s="60"/>
      <c r="W429" s="20" t="b">
        <f t="shared" si="12"/>
        <v>1</v>
      </c>
      <c r="X429" s="19" t="b">
        <f t="shared" si="13"/>
        <v>1</v>
      </c>
      <c r="Y429" s="19" t="e">
        <f>O429&gt;___Summary!#REF!</f>
        <v>#REF!</v>
      </c>
      <c r="XEU429" s="189"/>
      <c r="XEV429" s="189"/>
      <c r="XEW429" s="189"/>
      <c r="XEX429" s="189"/>
      <c r="XEY429" s="189"/>
      <c r="XEZ429" s="189"/>
      <c r="XFA429" s="189"/>
      <c r="XFB429" s="189"/>
      <c r="XFC429" s="189"/>
      <c r="XFD429" s="189"/>
    </row>
    <row r="430" spans="1:25 16375:16384" s="54" customFormat="1" ht="42" customHeight="1" x14ac:dyDescent="0.2">
      <c r="A430" s="60"/>
      <c r="B430" s="60"/>
      <c r="C430" s="61"/>
      <c r="D430" s="61"/>
      <c r="E430" s="61"/>
      <c r="F430" s="61"/>
      <c r="G430" s="61"/>
      <c r="H430" s="61"/>
      <c r="I430" s="60"/>
      <c r="J430" s="60"/>
      <c r="K430" s="87"/>
      <c r="L430" s="62"/>
      <c r="M430" s="63"/>
      <c r="N430" s="64"/>
      <c r="O430" s="58"/>
      <c r="P430" s="64"/>
      <c r="Q430" s="58"/>
      <c r="R430" s="52"/>
      <c r="S430" s="60"/>
      <c r="T430" s="60"/>
      <c r="U430" s="60"/>
      <c r="V430" s="60"/>
      <c r="W430" s="20" t="b">
        <f t="shared" si="12"/>
        <v>1</v>
      </c>
      <c r="X430" s="19" t="b">
        <f t="shared" si="13"/>
        <v>1</v>
      </c>
      <c r="Y430" s="19" t="e">
        <f>O430&gt;___Summary!#REF!</f>
        <v>#REF!</v>
      </c>
      <c r="XEU430" s="189"/>
      <c r="XEV430" s="189"/>
      <c r="XEW430" s="189"/>
      <c r="XEX430" s="189"/>
      <c r="XEY430" s="189"/>
      <c r="XEZ430" s="189"/>
      <c r="XFA430" s="189"/>
      <c r="XFB430" s="189"/>
      <c r="XFC430" s="189"/>
      <c r="XFD430" s="189"/>
    </row>
    <row r="431" spans="1:25 16375:16384" s="54" customFormat="1" ht="42" customHeight="1" x14ac:dyDescent="0.2">
      <c r="A431" s="60"/>
      <c r="B431" s="60"/>
      <c r="C431" s="61"/>
      <c r="D431" s="61"/>
      <c r="E431" s="61"/>
      <c r="F431" s="61"/>
      <c r="G431" s="61"/>
      <c r="H431" s="61"/>
      <c r="I431" s="60"/>
      <c r="J431" s="60"/>
      <c r="K431" s="87"/>
      <c r="L431" s="62"/>
      <c r="M431" s="63"/>
      <c r="N431" s="64"/>
      <c r="O431" s="58"/>
      <c r="P431" s="64"/>
      <c r="Q431" s="58"/>
      <c r="R431" s="52"/>
      <c r="S431" s="60"/>
      <c r="T431" s="60"/>
      <c r="U431" s="60"/>
      <c r="V431" s="60"/>
      <c r="W431" s="20" t="b">
        <f t="shared" si="12"/>
        <v>1</v>
      </c>
      <c r="X431" s="19" t="b">
        <f t="shared" si="13"/>
        <v>1</v>
      </c>
      <c r="Y431" s="19" t="e">
        <f>O431&gt;___Summary!#REF!</f>
        <v>#REF!</v>
      </c>
      <c r="XEU431" s="189"/>
      <c r="XEV431" s="189"/>
      <c r="XEW431" s="189"/>
      <c r="XEX431" s="189"/>
      <c r="XEY431" s="189"/>
      <c r="XEZ431" s="189"/>
      <c r="XFA431" s="189"/>
      <c r="XFB431" s="189"/>
      <c r="XFC431" s="189"/>
      <c r="XFD431" s="189"/>
    </row>
    <row r="432" spans="1:25 16375:16384" s="54" customFormat="1" ht="42" customHeight="1" x14ac:dyDescent="0.2">
      <c r="A432" s="60"/>
      <c r="B432" s="60"/>
      <c r="C432" s="61"/>
      <c r="D432" s="61"/>
      <c r="E432" s="61"/>
      <c r="F432" s="61"/>
      <c r="G432" s="61"/>
      <c r="H432" s="61"/>
      <c r="I432" s="60"/>
      <c r="J432" s="60"/>
      <c r="K432" s="87"/>
      <c r="L432" s="62"/>
      <c r="M432" s="63"/>
      <c r="N432" s="64"/>
      <c r="O432" s="58"/>
      <c r="P432" s="64"/>
      <c r="Q432" s="58"/>
      <c r="R432" s="52"/>
      <c r="S432" s="60"/>
      <c r="T432" s="60"/>
      <c r="U432" s="60"/>
      <c r="V432" s="60"/>
      <c r="W432" s="20" t="b">
        <f t="shared" si="12"/>
        <v>1</v>
      </c>
      <c r="X432" s="19" t="b">
        <f t="shared" si="13"/>
        <v>1</v>
      </c>
      <c r="Y432" s="19" t="e">
        <f>O432&gt;___Summary!#REF!</f>
        <v>#REF!</v>
      </c>
      <c r="XEU432" s="189"/>
      <c r="XEV432" s="189"/>
      <c r="XEW432" s="189"/>
      <c r="XEX432" s="189"/>
      <c r="XEY432" s="189"/>
      <c r="XEZ432" s="189"/>
      <c r="XFA432" s="189"/>
      <c r="XFB432" s="189"/>
      <c r="XFC432" s="189"/>
      <c r="XFD432" s="189"/>
    </row>
    <row r="433" spans="1:25 16375:16384" s="54" customFormat="1" ht="42" customHeight="1" x14ac:dyDescent="0.2">
      <c r="A433" s="60"/>
      <c r="B433" s="60"/>
      <c r="C433" s="61"/>
      <c r="D433" s="61"/>
      <c r="E433" s="61"/>
      <c r="F433" s="61"/>
      <c r="G433" s="61"/>
      <c r="H433" s="61"/>
      <c r="I433" s="60"/>
      <c r="J433" s="60"/>
      <c r="K433" s="87"/>
      <c r="L433" s="62"/>
      <c r="M433" s="63"/>
      <c r="N433" s="64"/>
      <c r="O433" s="58"/>
      <c r="P433" s="64"/>
      <c r="Q433" s="58"/>
      <c r="R433" s="52"/>
      <c r="S433" s="60"/>
      <c r="T433" s="60"/>
      <c r="U433" s="60"/>
      <c r="V433" s="60"/>
      <c r="W433" s="20" t="b">
        <f t="shared" si="12"/>
        <v>1</v>
      </c>
      <c r="X433" s="19" t="b">
        <f t="shared" si="13"/>
        <v>1</v>
      </c>
      <c r="Y433" s="19" t="e">
        <f>O433&gt;___Summary!#REF!</f>
        <v>#REF!</v>
      </c>
      <c r="XEU433" s="189"/>
      <c r="XEV433" s="189"/>
      <c r="XEW433" s="189"/>
      <c r="XEX433" s="189"/>
      <c r="XEY433" s="189"/>
      <c r="XEZ433" s="189"/>
      <c r="XFA433" s="189"/>
      <c r="XFB433" s="189"/>
      <c r="XFC433" s="189"/>
      <c r="XFD433" s="189"/>
    </row>
    <row r="434" spans="1:25 16375:16384" s="54" customFormat="1" ht="42" customHeight="1" x14ac:dyDescent="0.2">
      <c r="A434" s="60"/>
      <c r="B434" s="60"/>
      <c r="C434" s="61"/>
      <c r="D434" s="61"/>
      <c r="E434" s="61"/>
      <c r="F434" s="61"/>
      <c r="G434" s="61"/>
      <c r="H434" s="61"/>
      <c r="I434" s="60"/>
      <c r="J434" s="60"/>
      <c r="K434" s="87"/>
      <c r="L434" s="62"/>
      <c r="M434" s="63"/>
      <c r="N434" s="64"/>
      <c r="O434" s="58"/>
      <c r="P434" s="64"/>
      <c r="Q434" s="58"/>
      <c r="R434" s="52"/>
      <c r="S434" s="60"/>
      <c r="T434" s="60"/>
      <c r="U434" s="60"/>
      <c r="V434" s="60"/>
      <c r="W434" s="20" t="b">
        <f t="shared" si="12"/>
        <v>1</v>
      </c>
      <c r="X434" s="19" t="b">
        <f t="shared" si="13"/>
        <v>1</v>
      </c>
      <c r="Y434" s="19" t="e">
        <f>O434&gt;___Summary!#REF!</f>
        <v>#REF!</v>
      </c>
      <c r="XEU434" s="189"/>
      <c r="XEV434" s="189"/>
      <c r="XEW434" s="189"/>
      <c r="XEX434" s="189"/>
      <c r="XEY434" s="189"/>
      <c r="XEZ434" s="189"/>
      <c r="XFA434" s="189"/>
      <c r="XFB434" s="189"/>
      <c r="XFC434" s="189"/>
      <c r="XFD434" s="189"/>
    </row>
    <row r="435" spans="1:25 16375:16384" s="54" customFormat="1" ht="42" customHeight="1" x14ac:dyDescent="0.2">
      <c r="A435" s="60"/>
      <c r="B435" s="60"/>
      <c r="C435" s="61"/>
      <c r="D435" s="61"/>
      <c r="E435" s="61"/>
      <c r="F435" s="61"/>
      <c r="G435" s="61"/>
      <c r="H435" s="61"/>
      <c r="I435" s="60"/>
      <c r="J435" s="60"/>
      <c r="K435" s="87"/>
      <c r="L435" s="62"/>
      <c r="M435" s="63"/>
      <c r="N435" s="64"/>
      <c r="O435" s="58"/>
      <c r="P435" s="64"/>
      <c r="Q435" s="58"/>
      <c r="R435" s="52"/>
      <c r="S435" s="60"/>
      <c r="T435" s="60"/>
      <c r="U435" s="60"/>
      <c r="V435" s="60"/>
      <c r="W435" s="20" t="b">
        <f t="shared" si="12"/>
        <v>1</v>
      </c>
      <c r="X435" s="19" t="b">
        <f t="shared" si="13"/>
        <v>1</v>
      </c>
      <c r="Y435" s="19" t="e">
        <f>O435&gt;___Summary!#REF!</f>
        <v>#REF!</v>
      </c>
      <c r="XEU435" s="189"/>
      <c r="XEV435" s="189"/>
      <c r="XEW435" s="189"/>
      <c r="XEX435" s="189"/>
      <c r="XEY435" s="189"/>
      <c r="XEZ435" s="189"/>
      <c r="XFA435" s="189"/>
      <c r="XFB435" s="189"/>
      <c r="XFC435" s="189"/>
      <c r="XFD435" s="189"/>
    </row>
    <row r="436" spans="1:25 16375:16384" s="54" customFormat="1" ht="42" customHeight="1" x14ac:dyDescent="0.2">
      <c r="A436" s="60"/>
      <c r="B436" s="60"/>
      <c r="C436" s="61"/>
      <c r="D436" s="61"/>
      <c r="E436" s="61"/>
      <c r="F436" s="61"/>
      <c r="G436" s="61"/>
      <c r="H436" s="61"/>
      <c r="I436" s="60"/>
      <c r="J436" s="60"/>
      <c r="K436" s="87"/>
      <c r="L436" s="62"/>
      <c r="M436" s="63"/>
      <c r="N436" s="64"/>
      <c r="O436" s="58"/>
      <c r="P436" s="64"/>
      <c r="Q436" s="58"/>
      <c r="R436" s="52"/>
      <c r="S436" s="60"/>
      <c r="T436" s="60"/>
      <c r="U436" s="60"/>
      <c r="V436" s="60"/>
      <c r="W436" s="20" t="b">
        <f t="shared" si="12"/>
        <v>1</v>
      </c>
      <c r="X436" s="19" t="b">
        <f t="shared" si="13"/>
        <v>1</v>
      </c>
      <c r="Y436" s="19" t="e">
        <f>O436&gt;___Summary!#REF!</f>
        <v>#REF!</v>
      </c>
      <c r="XEU436" s="189"/>
      <c r="XEV436" s="189"/>
      <c r="XEW436" s="189"/>
      <c r="XEX436" s="189"/>
      <c r="XEY436" s="189"/>
      <c r="XEZ436" s="189"/>
      <c r="XFA436" s="189"/>
      <c r="XFB436" s="189"/>
      <c r="XFC436" s="189"/>
      <c r="XFD436" s="189"/>
    </row>
    <row r="437" spans="1:25 16375:16384" s="54" customFormat="1" ht="42" customHeight="1" x14ac:dyDescent="0.2">
      <c r="A437" s="60"/>
      <c r="B437" s="60"/>
      <c r="C437" s="61"/>
      <c r="D437" s="61"/>
      <c r="E437" s="61"/>
      <c r="F437" s="61"/>
      <c r="G437" s="61"/>
      <c r="H437" s="61"/>
      <c r="I437" s="60"/>
      <c r="J437" s="60"/>
      <c r="K437" s="87"/>
      <c r="L437" s="62"/>
      <c r="M437" s="63"/>
      <c r="N437" s="64"/>
      <c r="O437" s="58"/>
      <c r="P437" s="64"/>
      <c r="Q437" s="58"/>
      <c r="R437" s="52"/>
      <c r="S437" s="60"/>
      <c r="T437" s="60"/>
      <c r="U437" s="60"/>
      <c r="V437" s="60"/>
      <c r="W437" s="20" t="b">
        <f t="shared" si="12"/>
        <v>1</v>
      </c>
      <c r="X437" s="19" t="b">
        <f t="shared" si="13"/>
        <v>1</v>
      </c>
      <c r="Y437" s="19" t="e">
        <f>O437&gt;___Summary!#REF!</f>
        <v>#REF!</v>
      </c>
      <c r="XEU437" s="189"/>
      <c r="XEV437" s="189"/>
      <c r="XEW437" s="189"/>
      <c r="XEX437" s="189"/>
      <c r="XEY437" s="189"/>
      <c r="XEZ437" s="189"/>
      <c r="XFA437" s="189"/>
      <c r="XFB437" s="189"/>
      <c r="XFC437" s="189"/>
      <c r="XFD437" s="189"/>
    </row>
    <row r="438" spans="1:25 16375:16384" s="54" customFormat="1" ht="42" customHeight="1" x14ac:dyDescent="0.2">
      <c r="A438" s="60"/>
      <c r="B438" s="60"/>
      <c r="C438" s="61"/>
      <c r="D438" s="61"/>
      <c r="E438" s="61"/>
      <c r="F438" s="61"/>
      <c r="G438" s="61"/>
      <c r="H438" s="61"/>
      <c r="I438" s="60"/>
      <c r="J438" s="60"/>
      <c r="K438" s="87"/>
      <c r="L438" s="62"/>
      <c r="M438" s="63"/>
      <c r="N438" s="64"/>
      <c r="O438" s="58"/>
      <c r="P438" s="64"/>
      <c r="Q438" s="58"/>
      <c r="R438" s="52"/>
      <c r="S438" s="60"/>
      <c r="T438" s="60"/>
      <c r="U438" s="60"/>
      <c r="V438" s="60"/>
      <c r="W438" s="20" t="b">
        <f t="shared" si="12"/>
        <v>1</v>
      </c>
      <c r="X438" s="19" t="b">
        <f t="shared" si="13"/>
        <v>1</v>
      </c>
      <c r="Y438" s="19" t="e">
        <f>O438&gt;___Summary!#REF!</f>
        <v>#REF!</v>
      </c>
      <c r="XEU438" s="189"/>
      <c r="XEV438" s="189"/>
      <c r="XEW438" s="189"/>
      <c r="XEX438" s="189"/>
      <c r="XEY438" s="189"/>
      <c r="XEZ438" s="189"/>
      <c r="XFA438" s="189"/>
      <c r="XFB438" s="189"/>
      <c r="XFC438" s="189"/>
      <c r="XFD438" s="189"/>
    </row>
    <row r="439" spans="1:25 16375:16384" s="54" customFormat="1" ht="42" customHeight="1" x14ac:dyDescent="0.2">
      <c r="A439" s="60"/>
      <c r="B439" s="60"/>
      <c r="C439" s="61"/>
      <c r="D439" s="61"/>
      <c r="E439" s="61"/>
      <c r="F439" s="61"/>
      <c r="G439" s="61"/>
      <c r="H439" s="61"/>
      <c r="I439" s="60"/>
      <c r="J439" s="60"/>
      <c r="K439" s="87"/>
      <c r="L439" s="62"/>
      <c r="M439" s="63"/>
      <c r="N439" s="64"/>
      <c r="O439" s="58"/>
      <c r="P439" s="64"/>
      <c r="Q439" s="58"/>
      <c r="R439" s="52"/>
      <c r="S439" s="60"/>
      <c r="T439" s="60"/>
      <c r="U439" s="60"/>
      <c r="V439" s="60"/>
      <c r="W439" s="20" t="b">
        <f t="shared" si="12"/>
        <v>1</v>
      </c>
      <c r="X439" s="19" t="b">
        <f t="shared" si="13"/>
        <v>1</v>
      </c>
      <c r="Y439" s="19" t="e">
        <f>O439&gt;___Summary!#REF!</f>
        <v>#REF!</v>
      </c>
      <c r="XEU439" s="189"/>
      <c r="XEV439" s="189"/>
      <c r="XEW439" s="189"/>
      <c r="XEX439" s="189"/>
      <c r="XEY439" s="189"/>
      <c r="XEZ439" s="189"/>
      <c r="XFA439" s="189"/>
      <c r="XFB439" s="189"/>
      <c r="XFC439" s="189"/>
      <c r="XFD439" s="189"/>
    </row>
    <row r="440" spans="1:25 16375:16384" s="54" customFormat="1" ht="42" customHeight="1" x14ac:dyDescent="0.2">
      <c r="A440" s="60"/>
      <c r="B440" s="60"/>
      <c r="C440" s="61"/>
      <c r="D440" s="61"/>
      <c r="E440" s="61"/>
      <c r="F440" s="61"/>
      <c r="G440" s="61"/>
      <c r="H440" s="61"/>
      <c r="I440" s="60"/>
      <c r="J440" s="60"/>
      <c r="K440" s="87"/>
      <c r="L440" s="62"/>
      <c r="M440" s="63"/>
      <c r="N440" s="64"/>
      <c r="O440" s="58"/>
      <c r="P440" s="64"/>
      <c r="Q440" s="58"/>
      <c r="R440" s="52"/>
      <c r="S440" s="60"/>
      <c r="T440" s="60"/>
      <c r="U440" s="60"/>
      <c r="V440" s="60"/>
      <c r="W440" s="20" t="b">
        <f t="shared" si="12"/>
        <v>1</v>
      </c>
      <c r="X440" s="19" t="b">
        <f t="shared" si="13"/>
        <v>1</v>
      </c>
      <c r="Y440" s="19" t="e">
        <f>O440&gt;___Summary!#REF!</f>
        <v>#REF!</v>
      </c>
      <c r="XEU440" s="189"/>
      <c r="XEV440" s="189"/>
      <c r="XEW440" s="189"/>
      <c r="XEX440" s="189"/>
      <c r="XEY440" s="189"/>
      <c r="XEZ440" s="189"/>
      <c r="XFA440" s="189"/>
      <c r="XFB440" s="189"/>
      <c r="XFC440" s="189"/>
      <c r="XFD440" s="189"/>
    </row>
    <row r="441" spans="1:25 16375:16384" s="54" customFormat="1" ht="42" customHeight="1" x14ac:dyDescent="0.2">
      <c r="A441" s="60"/>
      <c r="B441" s="60"/>
      <c r="C441" s="61"/>
      <c r="D441" s="61"/>
      <c r="E441" s="61"/>
      <c r="F441" s="61"/>
      <c r="G441" s="61"/>
      <c r="H441" s="61"/>
      <c r="I441" s="60"/>
      <c r="J441" s="60"/>
      <c r="K441" s="87"/>
      <c r="L441" s="62"/>
      <c r="M441" s="63"/>
      <c r="N441" s="64"/>
      <c r="O441" s="58"/>
      <c r="P441" s="64"/>
      <c r="Q441" s="58"/>
      <c r="R441" s="52"/>
      <c r="S441" s="60"/>
      <c r="T441" s="60"/>
      <c r="U441" s="60"/>
      <c r="V441" s="60"/>
      <c r="W441" s="20" t="b">
        <f t="shared" si="12"/>
        <v>1</v>
      </c>
      <c r="X441" s="19" t="b">
        <f t="shared" si="13"/>
        <v>1</v>
      </c>
      <c r="Y441" s="19" t="e">
        <f>O441&gt;___Summary!#REF!</f>
        <v>#REF!</v>
      </c>
      <c r="XEU441" s="189"/>
      <c r="XEV441" s="189"/>
      <c r="XEW441" s="189"/>
      <c r="XEX441" s="189"/>
      <c r="XEY441" s="189"/>
      <c r="XEZ441" s="189"/>
      <c r="XFA441" s="189"/>
      <c r="XFB441" s="189"/>
      <c r="XFC441" s="189"/>
      <c r="XFD441" s="189"/>
    </row>
    <row r="442" spans="1:25 16375:16384" s="54" customFormat="1" ht="42" customHeight="1" x14ac:dyDescent="0.2">
      <c r="A442" s="60"/>
      <c r="B442" s="60"/>
      <c r="C442" s="61"/>
      <c r="D442" s="61"/>
      <c r="E442" s="61"/>
      <c r="F442" s="61"/>
      <c r="G442" s="61"/>
      <c r="H442" s="61"/>
      <c r="I442" s="60"/>
      <c r="J442" s="60"/>
      <c r="K442" s="87"/>
      <c r="L442" s="62"/>
      <c r="M442" s="63"/>
      <c r="N442" s="64"/>
      <c r="O442" s="58"/>
      <c r="P442" s="64"/>
      <c r="Q442" s="58"/>
      <c r="R442" s="52"/>
      <c r="S442" s="60"/>
      <c r="T442" s="60"/>
      <c r="U442" s="60"/>
      <c r="V442" s="60"/>
      <c r="W442" s="20" t="b">
        <f t="shared" si="12"/>
        <v>1</v>
      </c>
      <c r="X442" s="19" t="b">
        <f t="shared" si="13"/>
        <v>1</v>
      </c>
      <c r="Y442" s="19" t="e">
        <f>O442&gt;___Summary!#REF!</f>
        <v>#REF!</v>
      </c>
      <c r="XEU442" s="189"/>
      <c r="XEV442" s="189"/>
      <c r="XEW442" s="189"/>
      <c r="XEX442" s="189"/>
      <c r="XEY442" s="189"/>
      <c r="XEZ442" s="189"/>
      <c r="XFA442" s="189"/>
      <c r="XFB442" s="189"/>
      <c r="XFC442" s="189"/>
      <c r="XFD442" s="189"/>
    </row>
    <row r="443" spans="1:25 16375:16384" s="54" customFormat="1" ht="42" customHeight="1" x14ac:dyDescent="0.2">
      <c r="A443" s="60"/>
      <c r="B443" s="60"/>
      <c r="C443" s="61"/>
      <c r="D443" s="61"/>
      <c r="E443" s="61"/>
      <c r="F443" s="61"/>
      <c r="G443" s="61"/>
      <c r="H443" s="61"/>
      <c r="I443" s="60"/>
      <c r="J443" s="60"/>
      <c r="K443" s="87"/>
      <c r="L443" s="62"/>
      <c r="M443" s="63"/>
      <c r="N443" s="64"/>
      <c r="O443" s="58"/>
      <c r="P443" s="64"/>
      <c r="Q443" s="58"/>
      <c r="R443" s="52"/>
      <c r="S443" s="60"/>
      <c r="T443" s="60"/>
      <c r="U443" s="60"/>
      <c r="V443" s="60"/>
      <c r="W443" s="20" t="b">
        <f t="shared" si="12"/>
        <v>1</v>
      </c>
      <c r="X443" s="19" t="b">
        <f t="shared" si="13"/>
        <v>1</v>
      </c>
      <c r="Y443" s="19" t="e">
        <f>O443&gt;___Summary!#REF!</f>
        <v>#REF!</v>
      </c>
      <c r="XEU443" s="189"/>
      <c r="XEV443" s="189"/>
      <c r="XEW443" s="189"/>
      <c r="XEX443" s="189"/>
      <c r="XEY443" s="189"/>
      <c r="XEZ443" s="189"/>
      <c r="XFA443" s="189"/>
      <c r="XFB443" s="189"/>
      <c r="XFC443" s="189"/>
      <c r="XFD443" s="189"/>
    </row>
    <row r="444" spans="1:25 16375:16384" s="54" customFormat="1" ht="42" customHeight="1" x14ac:dyDescent="0.2">
      <c r="A444" s="60"/>
      <c r="B444" s="60"/>
      <c r="C444" s="61"/>
      <c r="D444" s="61"/>
      <c r="E444" s="61"/>
      <c r="F444" s="61"/>
      <c r="G444" s="61"/>
      <c r="H444" s="61"/>
      <c r="I444" s="60"/>
      <c r="J444" s="60"/>
      <c r="K444" s="87"/>
      <c r="L444" s="62"/>
      <c r="M444" s="63"/>
      <c r="N444" s="64"/>
      <c r="O444" s="58"/>
      <c r="P444" s="64"/>
      <c r="Q444" s="58"/>
      <c r="R444" s="52"/>
      <c r="S444" s="60"/>
      <c r="T444" s="60"/>
      <c r="U444" s="60"/>
      <c r="V444" s="60"/>
      <c r="W444" s="20" t="b">
        <f t="shared" si="12"/>
        <v>1</v>
      </c>
      <c r="X444" s="19" t="b">
        <f t="shared" si="13"/>
        <v>1</v>
      </c>
      <c r="Y444" s="19" t="e">
        <f>O444&gt;___Summary!#REF!</f>
        <v>#REF!</v>
      </c>
      <c r="XEU444" s="189"/>
      <c r="XEV444" s="189"/>
      <c r="XEW444" s="189"/>
      <c r="XEX444" s="189"/>
      <c r="XEY444" s="189"/>
      <c r="XEZ444" s="189"/>
      <c r="XFA444" s="189"/>
      <c r="XFB444" s="189"/>
      <c r="XFC444" s="189"/>
      <c r="XFD444" s="189"/>
    </row>
    <row r="445" spans="1:25 16375:16384" s="54" customFormat="1" ht="42" customHeight="1" x14ac:dyDescent="0.2">
      <c r="A445" s="60"/>
      <c r="B445" s="60"/>
      <c r="C445" s="61"/>
      <c r="D445" s="61"/>
      <c r="E445" s="61"/>
      <c r="F445" s="61"/>
      <c r="G445" s="61"/>
      <c r="H445" s="61"/>
      <c r="I445" s="60"/>
      <c r="J445" s="60"/>
      <c r="K445" s="87"/>
      <c r="L445" s="62"/>
      <c r="M445" s="63"/>
      <c r="N445" s="64"/>
      <c r="O445" s="58"/>
      <c r="P445" s="64"/>
      <c r="Q445" s="58"/>
      <c r="R445" s="52"/>
      <c r="S445" s="60"/>
      <c r="T445" s="60"/>
      <c r="U445" s="60"/>
      <c r="V445" s="60"/>
      <c r="W445" s="20" t="b">
        <f t="shared" si="12"/>
        <v>1</v>
      </c>
      <c r="X445" s="19" t="b">
        <f t="shared" si="13"/>
        <v>1</v>
      </c>
      <c r="Y445" s="19" t="e">
        <f>O445&gt;___Summary!#REF!</f>
        <v>#REF!</v>
      </c>
      <c r="XEU445" s="189"/>
      <c r="XEV445" s="189"/>
      <c r="XEW445" s="189"/>
      <c r="XEX445" s="189"/>
      <c r="XEY445" s="189"/>
      <c r="XEZ445" s="189"/>
      <c r="XFA445" s="189"/>
      <c r="XFB445" s="189"/>
      <c r="XFC445" s="189"/>
      <c r="XFD445" s="189"/>
    </row>
    <row r="446" spans="1:25 16375:16384" s="54" customFormat="1" ht="42" customHeight="1" x14ac:dyDescent="0.2">
      <c r="A446" s="60"/>
      <c r="B446" s="60"/>
      <c r="C446" s="61"/>
      <c r="D446" s="61"/>
      <c r="E446" s="61"/>
      <c r="F446" s="61"/>
      <c r="G446" s="61"/>
      <c r="H446" s="61"/>
      <c r="I446" s="60"/>
      <c r="J446" s="60"/>
      <c r="K446" s="87"/>
      <c r="L446" s="62"/>
      <c r="M446" s="63"/>
      <c r="N446" s="64"/>
      <c r="O446" s="58"/>
      <c r="P446" s="64"/>
      <c r="Q446" s="58"/>
      <c r="R446" s="52"/>
      <c r="S446" s="60"/>
      <c r="T446" s="60"/>
      <c r="U446" s="60"/>
      <c r="V446" s="60"/>
      <c r="W446" s="20" t="b">
        <f t="shared" si="12"/>
        <v>1</v>
      </c>
      <c r="X446" s="19" t="b">
        <f t="shared" si="13"/>
        <v>1</v>
      </c>
      <c r="Y446" s="19" t="e">
        <f>O446&gt;___Summary!#REF!</f>
        <v>#REF!</v>
      </c>
      <c r="XEU446" s="189"/>
      <c r="XEV446" s="189"/>
      <c r="XEW446" s="189"/>
      <c r="XEX446" s="189"/>
      <c r="XEY446" s="189"/>
      <c r="XEZ446" s="189"/>
      <c r="XFA446" s="189"/>
      <c r="XFB446" s="189"/>
      <c r="XFC446" s="189"/>
      <c r="XFD446" s="189"/>
    </row>
    <row r="447" spans="1:25 16375:16384" s="54" customFormat="1" ht="42" customHeight="1" x14ac:dyDescent="0.2">
      <c r="A447" s="60"/>
      <c r="B447" s="60"/>
      <c r="C447" s="61"/>
      <c r="D447" s="61"/>
      <c r="E447" s="61"/>
      <c r="F447" s="61"/>
      <c r="G447" s="61"/>
      <c r="H447" s="61"/>
      <c r="I447" s="60"/>
      <c r="J447" s="60"/>
      <c r="K447" s="87"/>
      <c r="L447" s="62"/>
      <c r="M447" s="63"/>
      <c r="N447" s="64"/>
      <c r="O447" s="58"/>
      <c r="P447" s="64"/>
      <c r="Q447" s="58"/>
      <c r="R447" s="52"/>
      <c r="S447" s="60"/>
      <c r="T447" s="60"/>
      <c r="U447" s="60"/>
      <c r="V447" s="60"/>
      <c r="W447" s="20" t="b">
        <f t="shared" si="12"/>
        <v>1</v>
      </c>
      <c r="X447" s="19" t="b">
        <f t="shared" si="13"/>
        <v>1</v>
      </c>
      <c r="Y447" s="19" t="e">
        <f>O447&gt;___Summary!#REF!</f>
        <v>#REF!</v>
      </c>
      <c r="XEU447" s="189"/>
      <c r="XEV447" s="189"/>
      <c r="XEW447" s="189"/>
      <c r="XEX447" s="189"/>
      <c r="XEY447" s="189"/>
      <c r="XEZ447" s="189"/>
      <c r="XFA447" s="189"/>
      <c r="XFB447" s="189"/>
      <c r="XFC447" s="189"/>
      <c r="XFD447" s="189"/>
    </row>
    <row r="448" spans="1:25 16375:16384" s="54" customFormat="1" ht="42" customHeight="1" x14ac:dyDescent="0.2">
      <c r="A448" s="60"/>
      <c r="B448" s="60"/>
      <c r="C448" s="61"/>
      <c r="D448" s="61"/>
      <c r="E448" s="61"/>
      <c r="F448" s="61"/>
      <c r="G448" s="61"/>
      <c r="H448" s="61"/>
      <c r="I448" s="60"/>
      <c r="J448" s="60"/>
      <c r="K448" s="87"/>
      <c r="L448" s="62"/>
      <c r="M448" s="63"/>
      <c r="N448" s="64"/>
      <c r="O448" s="58"/>
      <c r="P448" s="64"/>
      <c r="Q448" s="58"/>
      <c r="R448" s="52"/>
      <c r="S448" s="60"/>
      <c r="T448" s="60"/>
      <c r="U448" s="60"/>
      <c r="V448" s="60"/>
      <c r="W448" s="20" t="b">
        <f t="shared" si="12"/>
        <v>1</v>
      </c>
      <c r="X448" s="19" t="b">
        <f t="shared" si="13"/>
        <v>1</v>
      </c>
      <c r="Y448" s="19" t="e">
        <f>O448&gt;___Summary!#REF!</f>
        <v>#REF!</v>
      </c>
      <c r="XEU448" s="189"/>
      <c r="XEV448" s="189"/>
      <c r="XEW448" s="189"/>
      <c r="XEX448" s="189"/>
      <c r="XEY448" s="189"/>
      <c r="XEZ448" s="189"/>
      <c r="XFA448" s="189"/>
      <c r="XFB448" s="189"/>
      <c r="XFC448" s="189"/>
      <c r="XFD448" s="189"/>
    </row>
    <row r="449" spans="1:25 16375:16384" s="54" customFormat="1" ht="42" customHeight="1" x14ac:dyDescent="0.2">
      <c r="A449" s="60"/>
      <c r="B449" s="60"/>
      <c r="C449" s="61"/>
      <c r="D449" s="61"/>
      <c r="E449" s="61"/>
      <c r="F449" s="61"/>
      <c r="G449" s="61"/>
      <c r="H449" s="61"/>
      <c r="I449" s="60"/>
      <c r="J449" s="60"/>
      <c r="K449" s="87"/>
      <c r="L449" s="62"/>
      <c r="M449" s="63"/>
      <c r="N449" s="64"/>
      <c r="O449" s="58"/>
      <c r="P449" s="64"/>
      <c r="Q449" s="58"/>
      <c r="R449" s="52"/>
      <c r="S449" s="60"/>
      <c r="T449" s="60"/>
      <c r="U449" s="60"/>
      <c r="V449" s="60"/>
      <c r="W449" s="20" t="b">
        <f t="shared" si="12"/>
        <v>1</v>
      </c>
      <c r="X449" s="19" t="b">
        <f t="shared" si="13"/>
        <v>1</v>
      </c>
      <c r="Y449" s="19" t="e">
        <f>O449&gt;___Summary!#REF!</f>
        <v>#REF!</v>
      </c>
      <c r="XEU449" s="189"/>
      <c r="XEV449" s="189"/>
      <c r="XEW449" s="189"/>
      <c r="XEX449" s="189"/>
      <c r="XEY449" s="189"/>
      <c r="XEZ449" s="189"/>
      <c r="XFA449" s="189"/>
      <c r="XFB449" s="189"/>
      <c r="XFC449" s="189"/>
      <c r="XFD449" s="189"/>
    </row>
    <row r="450" spans="1:25 16375:16384" s="54" customFormat="1" ht="42" customHeight="1" x14ac:dyDescent="0.2">
      <c r="A450" s="60"/>
      <c r="B450" s="60"/>
      <c r="C450" s="61"/>
      <c r="D450" s="61"/>
      <c r="E450" s="61"/>
      <c r="F450" s="61"/>
      <c r="G450" s="61"/>
      <c r="H450" s="61"/>
      <c r="I450" s="60"/>
      <c r="J450" s="60"/>
      <c r="K450" s="87"/>
      <c r="L450" s="62"/>
      <c r="M450" s="63"/>
      <c r="N450" s="64"/>
      <c r="O450" s="58"/>
      <c r="P450" s="64"/>
      <c r="Q450" s="58"/>
      <c r="R450" s="52"/>
      <c r="S450" s="60"/>
      <c r="T450" s="60"/>
      <c r="U450" s="60"/>
      <c r="V450" s="60"/>
      <c r="W450" s="20" t="b">
        <f t="shared" si="12"/>
        <v>1</v>
      </c>
      <c r="X450" s="19" t="b">
        <f t="shared" si="13"/>
        <v>1</v>
      </c>
      <c r="Y450" s="19" t="e">
        <f>O450&gt;___Summary!#REF!</f>
        <v>#REF!</v>
      </c>
      <c r="XEU450" s="189"/>
      <c r="XEV450" s="189"/>
      <c r="XEW450" s="189"/>
      <c r="XEX450" s="189"/>
      <c r="XEY450" s="189"/>
      <c r="XEZ450" s="189"/>
      <c r="XFA450" s="189"/>
      <c r="XFB450" s="189"/>
      <c r="XFC450" s="189"/>
      <c r="XFD450" s="189"/>
    </row>
    <row r="451" spans="1:25 16375:16384" s="54" customFormat="1" ht="42" customHeight="1" x14ac:dyDescent="0.2">
      <c r="A451" s="60"/>
      <c r="B451" s="60"/>
      <c r="C451" s="61"/>
      <c r="D451" s="61"/>
      <c r="E451" s="61"/>
      <c r="F451" s="61"/>
      <c r="G451" s="61"/>
      <c r="H451" s="61"/>
      <c r="I451" s="60"/>
      <c r="J451" s="60"/>
      <c r="K451" s="87"/>
      <c r="L451" s="62"/>
      <c r="M451" s="63"/>
      <c r="N451" s="64"/>
      <c r="O451" s="58"/>
      <c r="P451" s="64"/>
      <c r="Q451" s="58"/>
      <c r="R451" s="52"/>
      <c r="S451" s="60"/>
      <c r="T451" s="60"/>
      <c r="U451" s="60"/>
      <c r="V451" s="60"/>
      <c r="W451" s="20" t="b">
        <f t="shared" si="12"/>
        <v>1</v>
      </c>
      <c r="X451" s="19" t="b">
        <f t="shared" si="13"/>
        <v>1</v>
      </c>
      <c r="Y451" s="19" t="e">
        <f>O451&gt;___Summary!#REF!</f>
        <v>#REF!</v>
      </c>
      <c r="XEU451" s="189"/>
      <c r="XEV451" s="189"/>
      <c r="XEW451" s="189"/>
      <c r="XEX451" s="189"/>
      <c r="XEY451" s="189"/>
      <c r="XEZ451" s="189"/>
      <c r="XFA451" s="189"/>
      <c r="XFB451" s="189"/>
      <c r="XFC451" s="189"/>
      <c r="XFD451" s="189"/>
    </row>
    <row r="452" spans="1:25 16375:16384" s="54" customFormat="1" ht="42" customHeight="1" x14ac:dyDescent="0.2">
      <c r="A452" s="60"/>
      <c r="B452" s="60"/>
      <c r="C452" s="61"/>
      <c r="D452" s="61"/>
      <c r="E452" s="61"/>
      <c r="F452" s="61"/>
      <c r="G452" s="61"/>
      <c r="H452" s="61"/>
      <c r="I452" s="60"/>
      <c r="J452" s="60"/>
      <c r="K452" s="87"/>
      <c r="L452" s="62"/>
      <c r="M452" s="63"/>
      <c r="N452" s="64"/>
      <c r="O452" s="58"/>
      <c r="P452" s="64"/>
      <c r="Q452" s="58"/>
      <c r="R452" s="52"/>
      <c r="S452" s="60"/>
      <c r="T452" s="60"/>
      <c r="U452" s="60"/>
      <c r="V452" s="60"/>
      <c r="W452" s="20" t="b">
        <f t="shared" si="12"/>
        <v>1</v>
      </c>
      <c r="X452" s="19" t="b">
        <f t="shared" si="13"/>
        <v>1</v>
      </c>
      <c r="Y452" s="19" t="e">
        <f>O452&gt;___Summary!#REF!</f>
        <v>#REF!</v>
      </c>
      <c r="XEU452" s="189"/>
      <c r="XEV452" s="189"/>
      <c r="XEW452" s="189"/>
      <c r="XEX452" s="189"/>
      <c r="XEY452" s="189"/>
      <c r="XEZ452" s="189"/>
      <c r="XFA452" s="189"/>
      <c r="XFB452" s="189"/>
      <c r="XFC452" s="189"/>
      <c r="XFD452" s="189"/>
    </row>
    <row r="453" spans="1:25 16375:16384" s="54" customFormat="1" ht="42" customHeight="1" x14ac:dyDescent="0.2">
      <c r="A453" s="60"/>
      <c r="B453" s="60"/>
      <c r="C453" s="61"/>
      <c r="D453" s="61"/>
      <c r="E453" s="61"/>
      <c r="F453" s="61"/>
      <c r="G453" s="61"/>
      <c r="H453" s="61"/>
      <c r="I453" s="60"/>
      <c r="J453" s="60"/>
      <c r="K453" s="87"/>
      <c r="L453" s="62"/>
      <c r="M453" s="63"/>
      <c r="N453" s="64"/>
      <c r="O453" s="58"/>
      <c r="P453" s="64"/>
      <c r="Q453" s="58"/>
      <c r="R453" s="52"/>
      <c r="S453" s="60"/>
      <c r="T453" s="60"/>
      <c r="U453" s="60"/>
      <c r="V453" s="60"/>
      <c r="W453" s="20" t="b">
        <f t="shared" si="12"/>
        <v>1</v>
      </c>
      <c r="X453" s="19" t="b">
        <f t="shared" si="13"/>
        <v>1</v>
      </c>
      <c r="Y453" s="19" t="e">
        <f>O453&gt;___Summary!#REF!</f>
        <v>#REF!</v>
      </c>
      <c r="XEU453" s="189"/>
      <c r="XEV453" s="189"/>
      <c r="XEW453" s="189"/>
      <c r="XEX453" s="189"/>
      <c r="XEY453" s="189"/>
      <c r="XEZ453" s="189"/>
      <c r="XFA453" s="189"/>
      <c r="XFB453" s="189"/>
      <c r="XFC453" s="189"/>
      <c r="XFD453" s="189"/>
    </row>
    <row r="454" spans="1:25 16375:16384" s="54" customFormat="1" ht="42" customHeight="1" x14ac:dyDescent="0.2">
      <c r="A454" s="60"/>
      <c r="B454" s="60"/>
      <c r="C454" s="61"/>
      <c r="D454" s="61"/>
      <c r="E454" s="61"/>
      <c r="F454" s="61"/>
      <c r="G454" s="61"/>
      <c r="H454" s="61"/>
      <c r="I454" s="60"/>
      <c r="J454" s="60"/>
      <c r="K454" s="87"/>
      <c r="L454" s="62"/>
      <c r="M454" s="63"/>
      <c r="N454" s="64"/>
      <c r="O454" s="58"/>
      <c r="P454" s="64"/>
      <c r="Q454" s="58"/>
      <c r="R454" s="52"/>
      <c r="S454" s="60"/>
      <c r="T454" s="60"/>
      <c r="U454" s="60"/>
      <c r="V454" s="60"/>
      <c r="W454" s="20" t="b">
        <f t="shared" si="12"/>
        <v>1</v>
      </c>
      <c r="X454" s="19" t="b">
        <f t="shared" si="13"/>
        <v>1</v>
      </c>
      <c r="Y454" s="19" t="e">
        <f>O454&gt;___Summary!#REF!</f>
        <v>#REF!</v>
      </c>
      <c r="XEU454" s="189"/>
      <c r="XEV454" s="189"/>
      <c r="XEW454" s="189"/>
      <c r="XEX454" s="189"/>
      <c r="XEY454" s="189"/>
      <c r="XEZ454" s="189"/>
      <c r="XFA454" s="189"/>
      <c r="XFB454" s="189"/>
      <c r="XFC454" s="189"/>
      <c r="XFD454" s="189"/>
    </row>
    <row r="455" spans="1:25 16375:16384" s="54" customFormat="1" ht="42" customHeight="1" x14ac:dyDescent="0.2">
      <c r="A455" s="60"/>
      <c r="B455" s="60"/>
      <c r="C455" s="61"/>
      <c r="D455" s="61"/>
      <c r="E455" s="61"/>
      <c r="F455" s="61"/>
      <c r="G455" s="61"/>
      <c r="H455" s="61"/>
      <c r="I455" s="60"/>
      <c r="J455" s="60"/>
      <c r="K455" s="87"/>
      <c r="L455" s="62"/>
      <c r="M455" s="63"/>
      <c r="N455" s="64"/>
      <c r="O455" s="58"/>
      <c r="P455" s="64"/>
      <c r="Q455" s="58"/>
      <c r="R455" s="52"/>
      <c r="S455" s="60"/>
      <c r="T455" s="60"/>
      <c r="U455" s="60"/>
      <c r="V455" s="60"/>
      <c r="W455" s="20" t="b">
        <f t="shared" si="12"/>
        <v>1</v>
      </c>
      <c r="X455" s="19" t="b">
        <f t="shared" si="13"/>
        <v>1</v>
      </c>
      <c r="Y455" s="19" t="e">
        <f>O455&gt;___Summary!#REF!</f>
        <v>#REF!</v>
      </c>
      <c r="XEU455" s="189"/>
      <c r="XEV455" s="189"/>
      <c r="XEW455" s="189"/>
      <c r="XEX455" s="189"/>
      <c r="XEY455" s="189"/>
      <c r="XEZ455" s="189"/>
      <c r="XFA455" s="189"/>
      <c r="XFB455" s="189"/>
      <c r="XFC455" s="189"/>
      <c r="XFD455" s="189"/>
    </row>
    <row r="456" spans="1:25 16375:16384" s="54" customFormat="1" ht="42" customHeight="1" x14ac:dyDescent="0.2">
      <c r="A456" s="60"/>
      <c r="B456" s="60"/>
      <c r="C456" s="61"/>
      <c r="D456" s="61"/>
      <c r="E456" s="61"/>
      <c r="F456" s="61"/>
      <c r="G456" s="61"/>
      <c r="H456" s="61"/>
      <c r="I456" s="60"/>
      <c r="J456" s="60"/>
      <c r="K456" s="87"/>
      <c r="L456" s="62"/>
      <c r="M456" s="63"/>
      <c r="N456" s="64"/>
      <c r="O456" s="58"/>
      <c r="P456" s="64"/>
      <c r="Q456" s="58"/>
      <c r="R456" s="52"/>
      <c r="S456" s="60"/>
      <c r="T456" s="60"/>
      <c r="U456" s="60"/>
      <c r="V456" s="60"/>
      <c r="W456" s="20" t="b">
        <f t="shared" ref="W456:W519" si="14">O456&gt;=M456</f>
        <v>1</v>
      </c>
      <c r="X456" s="19" t="b">
        <f t="shared" ref="X456:X519" si="15">Q456&gt;=O456</f>
        <v>1</v>
      </c>
      <c r="Y456" s="19" t="e">
        <f>O456&gt;___Summary!#REF!</f>
        <v>#REF!</v>
      </c>
      <c r="XEU456" s="189"/>
      <c r="XEV456" s="189"/>
      <c r="XEW456" s="189"/>
      <c r="XEX456" s="189"/>
      <c r="XEY456" s="189"/>
      <c r="XEZ456" s="189"/>
      <c r="XFA456" s="189"/>
      <c r="XFB456" s="189"/>
      <c r="XFC456" s="189"/>
      <c r="XFD456" s="189"/>
    </row>
    <row r="457" spans="1:25 16375:16384" s="54" customFormat="1" ht="42" customHeight="1" x14ac:dyDescent="0.2">
      <c r="A457" s="60"/>
      <c r="B457" s="60"/>
      <c r="C457" s="61"/>
      <c r="D457" s="61"/>
      <c r="E457" s="61"/>
      <c r="F457" s="61"/>
      <c r="G457" s="61"/>
      <c r="H457" s="61"/>
      <c r="I457" s="60"/>
      <c r="J457" s="60"/>
      <c r="K457" s="87"/>
      <c r="L457" s="62"/>
      <c r="M457" s="63"/>
      <c r="N457" s="64"/>
      <c r="O457" s="58"/>
      <c r="P457" s="64"/>
      <c r="Q457" s="58"/>
      <c r="R457" s="52"/>
      <c r="S457" s="60"/>
      <c r="T457" s="60"/>
      <c r="U457" s="60"/>
      <c r="V457" s="60"/>
      <c r="W457" s="20" t="b">
        <f t="shared" si="14"/>
        <v>1</v>
      </c>
      <c r="X457" s="19" t="b">
        <f t="shared" si="15"/>
        <v>1</v>
      </c>
      <c r="Y457" s="19" t="e">
        <f>O457&gt;___Summary!#REF!</f>
        <v>#REF!</v>
      </c>
      <c r="XEU457" s="189"/>
      <c r="XEV457" s="189"/>
      <c r="XEW457" s="189"/>
      <c r="XEX457" s="189"/>
      <c r="XEY457" s="189"/>
      <c r="XEZ457" s="189"/>
      <c r="XFA457" s="189"/>
      <c r="XFB457" s="189"/>
      <c r="XFC457" s="189"/>
      <c r="XFD457" s="189"/>
    </row>
    <row r="458" spans="1:25 16375:16384" s="54" customFormat="1" ht="42" customHeight="1" x14ac:dyDescent="0.2">
      <c r="A458" s="60"/>
      <c r="B458" s="60"/>
      <c r="C458" s="61"/>
      <c r="D458" s="61"/>
      <c r="E458" s="61"/>
      <c r="F458" s="61"/>
      <c r="G458" s="61"/>
      <c r="H458" s="61"/>
      <c r="I458" s="60"/>
      <c r="J458" s="60"/>
      <c r="K458" s="87"/>
      <c r="L458" s="62"/>
      <c r="M458" s="63"/>
      <c r="N458" s="64"/>
      <c r="O458" s="58"/>
      <c r="P458" s="64"/>
      <c r="Q458" s="58"/>
      <c r="R458" s="52"/>
      <c r="S458" s="60"/>
      <c r="T458" s="60"/>
      <c r="U458" s="60"/>
      <c r="V458" s="60"/>
      <c r="W458" s="20" t="b">
        <f t="shared" si="14"/>
        <v>1</v>
      </c>
      <c r="X458" s="19" t="b">
        <f t="shared" si="15"/>
        <v>1</v>
      </c>
      <c r="Y458" s="19" t="e">
        <f>O458&gt;___Summary!#REF!</f>
        <v>#REF!</v>
      </c>
      <c r="XEU458" s="189"/>
      <c r="XEV458" s="189"/>
      <c r="XEW458" s="189"/>
      <c r="XEX458" s="189"/>
      <c r="XEY458" s="189"/>
      <c r="XEZ458" s="189"/>
      <c r="XFA458" s="189"/>
      <c r="XFB458" s="189"/>
      <c r="XFC458" s="189"/>
      <c r="XFD458" s="189"/>
    </row>
    <row r="459" spans="1:25 16375:16384" s="54" customFormat="1" ht="42" customHeight="1" x14ac:dyDescent="0.2">
      <c r="A459" s="60"/>
      <c r="B459" s="60"/>
      <c r="C459" s="61"/>
      <c r="D459" s="61"/>
      <c r="E459" s="61"/>
      <c r="F459" s="61"/>
      <c r="G459" s="61"/>
      <c r="H459" s="61"/>
      <c r="I459" s="60"/>
      <c r="J459" s="60"/>
      <c r="K459" s="87"/>
      <c r="L459" s="62"/>
      <c r="M459" s="63"/>
      <c r="N459" s="64"/>
      <c r="O459" s="58"/>
      <c r="P459" s="64"/>
      <c r="Q459" s="58"/>
      <c r="R459" s="52"/>
      <c r="S459" s="60"/>
      <c r="T459" s="60"/>
      <c r="U459" s="60"/>
      <c r="V459" s="60"/>
      <c r="W459" s="20" t="b">
        <f t="shared" si="14"/>
        <v>1</v>
      </c>
      <c r="X459" s="19" t="b">
        <f t="shared" si="15"/>
        <v>1</v>
      </c>
      <c r="Y459" s="19" t="e">
        <f>O459&gt;___Summary!#REF!</f>
        <v>#REF!</v>
      </c>
      <c r="XEU459" s="189"/>
      <c r="XEV459" s="189"/>
      <c r="XEW459" s="189"/>
      <c r="XEX459" s="189"/>
      <c r="XEY459" s="189"/>
      <c r="XEZ459" s="189"/>
      <c r="XFA459" s="189"/>
      <c r="XFB459" s="189"/>
      <c r="XFC459" s="189"/>
      <c r="XFD459" s="189"/>
    </row>
    <row r="460" spans="1:25 16375:16384" s="54" customFormat="1" ht="42" customHeight="1" x14ac:dyDescent="0.2">
      <c r="A460" s="60"/>
      <c r="B460" s="60"/>
      <c r="C460" s="61"/>
      <c r="D460" s="61"/>
      <c r="E460" s="61"/>
      <c r="F460" s="61"/>
      <c r="G460" s="61"/>
      <c r="H460" s="61"/>
      <c r="I460" s="60"/>
      <c r="J460" s="60"/>
      <c r="K460" s="87"/>
      <c r="L460" s="62"/>
      <c r="M460" s="63"/>
      <c r="N460" s="64"/>
      <c r="O460" s="58"/>
      <c r="P460" s="64"/>
      <c r="Q460" s="58"/>
      <c r="R460" s="52"/>
      <c r="S460" s="60"/>
      <c r="T460" s="60"/>
      <c r="U460" s="60"/>
      <c r="V460" s="60"/>
      <c r="W460" s="20" t="b">
        <f t="shared" si="14"/>
        <v>1</v>
      </c>
      <c r="X460" s="19" t="b">
        <f t="shared" si="15"/>
        <v>1</v>
      </c>
      <c r="Y460" s="19" t="e">
        <f>O460&gt;___Summary!#REF!</f>
        <v>#REF!</v>
      </c>
      <c r="XEU460" s="189"/>
      <c r="XEV460" s="189"/>
      <c r="XEW460" s="189"/>
      <c r="XEX460" s="189"/>
      <c r="XEY460" s="189"/>
      <c r="XEZ460" s="189"/>
      <c r="XFA460" s="189"/>
      <c r="XFB460" s="189"/>
      <c r="XFC460" s="189"/>
      <c r="XFD460" s="189"/>
    </row>
    <row r="461" spans="1:25 16375:16384" s="54" customFormat="1" ht="42" customHeight="1" x14ac:dyDescent="0.2">
      <c r="A461" s="60"/>
      <c r="B461" s="60"/>
      <c r="C461" s="61"/>
      <c r="D461" s="61"/>
      <c r="E461" s="61"/>
      <c r="F461" s="61"/>
      <c r="G461" s="61"/>
      <c r="H461" s="61"/>
      <c r="I461" s="60"/>
      <c r="J461" s="60"/>
      <c r="K461" s="87"/>
      <c r="L461" s="62"/>
      <c r="M461" s="63"/>
      <c r="N461" s="64"/>
      <c r="O461" s="58"/>
      <c r="P461" s="64"/>
      <c r="Q461" s="58"/>
      <c r="R461" s="52"/>
      <c r="S461" s="60"/>
      <c r="T461" s="60"/>
      <c r="U461" s="60"/>
      <c r="V461" s="60"/>
      <c r="W461" s="20" t="b">
        <f t="shared" si="14"/>
        <v>1</v>
      </c>
      <c r="X461" s="19" t="b">
        <f t="shared" si="15"/>
        <v>1</v>
      </c>
      <c r="Y461" s="19" t="e">
        <f>O461&gt;___Summary!#REF!</f>
        <v>#REF!</v>
      </c>
      <c r="XEU461" s="189"/>
      <c r="XEV461" s="189"/>
      <c r="XEW461" s="189"/>
      <c r="XEX461" s="189"/>
      <c r="XEY461" s="189"/>
      <c r="XEZ461" s="189"/>
      <c r="XFA461" s="189"/>
      <c r="XFB461" s="189"/>
      <c r="XFC461" s="189"/>
      <c r="XFD461" s="189"/>
    </row>
    <row r="462" spans="1:25 16375:16384" s="54" customFormat="1" ht="42" customHeight="1" x14ac:dyDescent="0.2">
      <c r="A462" s="60"/>
      <c r="B462" s="60"/>
      <c r="C462" s="61"/>
      <c r="D462" s="61"/>
      <c r="E462" s="61"/>
      <c r="F462" s="61"/>
      <c r="G462" s="61"/>
      <c r="H462" s="61"/>
      <c r="I462" s="60"/>
      <c r="J462" s="60"/>
      <c r="K462" s="87"/>
      <c r="L462" s="62"/>
      <c r="M462" s="63"/>
      <c r="N462" s="64"/>
      <c r="O462" s="58"/>
      <c r="P462" s="64"/>
      <c r="Q462" s="58"/>
      <c r="R462" s="52"/>
      <c r="S462" s="60"/>
      <c r="T462" s="60"/>
      <c r="U462" s="60"/>
      <c r="V462" s="60"/>
      <c r="W462" s="20" t="b">
        <f t="shared" si="14"/>
        <v>1</v>
      </c>
      <c r="X462" s="19" t="b">
        <f t="shared" si="15"/>
        <v>1</v>
      </c>
      <c r="Y462" s="19" t="e">
        <f>O462&gt;___Summary!#REF!</f>
        <v>#REF!</v>
      </c>
      <c r="XEU462" s="189"/>
      <c r="XEV462" s="189"/>
      <c r="XEW462" s="189"/>
      <c r="XEX462" s="189"/>
      <c r="XEY462" s="189"/>
      <c r="XEZ462" s="189"/>
      <c r="XFA462" s="189"/>
      <c r="XFB462" s="189"/>
      <c r="XFC462" s="189"/>
      <c r="XFD462" s="189"/>
    </row>
    <row r="463" spans="1:25 16375:16384" s="54" customFormat="1" ht="42" customHeight="1" x14ac:dyDescent="0.2">
      <c r="A463" s="60"/>
      <c r="B463" s="60"/>
      <c r="C463" s="61"/>
      <c r="D463" s="61"/>
      <c r="E463" s="61"/>
      <c r="F463" s="61"/>
      <c r="G463" s="61"/>
      <c r="H463" s="61"/>
      <c r="I463" s="60"/>
      <c r="J463" s="60"/>
      <c r="K463" s="87"/>
      <c r="L463" s="62"/>
      <c r="M463" s="63"/>
      <c r="N463" s="64"/>
      <c r="O463" s="58"/>
      <c r="P463" s="64"/>
      <c r="Q463" s="58"/>
      <c r="R463" s="52"/>
      <c r="S463" s="60"/>
      <c r="T463" s="60"/>
      <c r="U463" s="60"/>
      <c r="V463" s="60"/>
      <c r="W463" s="20" t="b">
        <f t="shared" si="14"/>
        <v>1</v>
      </c>
      <c r="X463" s="19" t="b">
        <f t="shared" si="15"/>
        <v>1</v>
      </c>
      <c r="Y463" s="19" t="e">
        <f>O463&gt;___Summary!#REF!</f>
        <v>#REF!</v>
      </c>
      <c r="XEU463" s="189"/>
      <c r="XEV463" s="189"/>
      <c r="XEW463" s="189"/>
      <c r="XEX463" s="189"/>
      <c r="XEY463" s="189"/>
      <c r="XEZ463" s="189"/>
      <c r="XFA463" s="189"/>
      <c r="XFB463" s="189"/>
      <c r="XFC463" s="189"/>
      <c r="XFD463" s="189"/>
    </row>
    <row r="464" spans="1:25 16375:16384" s="54" customFormat="1" ht="42" customHeight="1" x14ac:dyDescent="0.2">
      <c r="A464" s="60"/>
      <c r="B464" s="60"/>
      <c r="C464" s="61"/>
      <c r="D464" s="61"/>
      <c r="E464" s="61"/>
      <c r="F464" s="61"/>
      <c r="G464" s="61"/>
      <c r="H464" s="61"/>
      <c r="I464" s="60"/>
      <c r="J464" s="60"/>
      <c r="K464" s="87"/>
      <c r="L464" s="62"/>
      <c r="M464" s="63"/>
      <c r="N464" s="64"/>
      <c r="O464" s="58"/>
      <c r="P464" s="64"/>
      <c r="Q464" s="58"/>
      <c r="R464" s="52"/>
      <c r="S464" s="60"/>
      <c r="T464" s="60"/>
      <c r="U464" s="60"/>
      <c r="V464" s="60"/>
      <c r="W464" s="20" t="b">
        <f t="shared" si="14"/>
        <v>1</v>
      </c>
      <c r="X464" s="19" t="b">
        <f t="shared" si="15"/>
        <v>1</v>
      </c>
      <c r="Y464" s="19" t="e">
        <f>O464&gt;___Summary!#REF!</f>
        <v>#REF!</v>
      </c>
      <c r="XEU464" s="189"/>
      <c r="XEV464" s="189"/>
      <c r="XEW464" s="189"/>
      <c r="XEX464" s="189"/>
      <c r="XEY464" s="189"/>
      <c r="XEZ464" s="189"/>
      <c r="XFA464" s="189"/>
      <c r="XFB464" s="189"/>
      <c r="XFC464" s="189"/>
      <c r="XFD464" s="189"/>
    </row>
    <row r="465" spans="1:25 16375:16384" s="54" customFormat="1" ht="42" customHeight="1" x14ac:dyDescent="0.2">
      <c r="A465" s="60"/>
      <c r="B465" s="60"/>
      <c r="C465" s="61"/>
      <c r="D465" s="61"/>
      <c r="E465" s="61"/>
      <c r="F465" s="61"/>
      <c r="G465" s="61"/>
      <c r="H465" s="61"/>
      <c r="I465" s="60"/>
      <c r="J465" s="60"/>
      <c r="K465" s="87"/>
      <c r="L465" s="62"/>
      <c r="M465" s="63"/>
      <c r="N465" s="64"/>
      <c r="O465" s="58"/>
      <c r="P465" s="64"/>
      <c r="Q465" s="58"/>
      <c r="R465" s="52"/>
      <c r="S465" s="60"/>
      <c r="T465" s="60"/>
      <c r="U465" s="60"/>
      <c r="V465" s="60"/>
      <c r="W465" s="20" t="b">
        <f t="shared" si="14"/>
        <v>1</v>
      </c>
      <c r="X465" s="19" t="b">
        <f t="shared" si="15"/>
        <v>1</v>
      </c>
      <c r="Y465" s="19" t="e">
        <f>O465&gt;___Summary!#REF!</f>
        <v>#REF!</v>
      </c>
      <c r="XEU465" s="189"/>
      <c r="XEV465" s="189"/>
      <c r="XEW465" s="189"/>
      <c r="XEX465" s="189"/>
      <c r="XEY465" s="189"/>
      <c r="XEZ465" s="189"/>
      <c r="XFA465" s="189"/>
      <c r="XFB465" s="189"/>
      <c r="XFC465" s="189"/>
      <c r="XFD465" s="189"/>
    </row>
    <row r="466" spans="1:25 16375:16384" s="54" customFormat="1" ht="42" customHeight="1" x14ac:dyDescent="0.2">
      <c r="A466" s="60"/>
      <c r="B466" s="60"/>
      <c r="C466" s="61"/>
      <c r="D466" s="61"/>
      <c r="E466" s="61"/>
      <c r="F466" s="61"/>
      <c r="G466" s="61"/>
      <c r="H466" s="61"/>
      <c r="I466" s="60"/>
      <c r="J466" s="60"/>
      <c r="K466" s="87"/>
      <c r="L466" s="62"/>
      <c r="M466" s="63"/>
      <c r="N466" s="64"/>
      <c r="O466" s="58"/>
      <c r="P466" s="64"/>
      <c r="Q466" s="58"/>
      <c r="R466" s="52"/>
      <c r="S466" s="60"/>
      <c r="T466" s="60"/>
      <c r="U466" s="60"/>
      <c r="V466" s="60"/>
      <c r="W466" s="20" t="b">
        <f t="shared" si="14"/>
        <v>1</v>
      </c>
      <c r="X466" s="19" t="b">
        <f t="shared" si="15"/>
        <v>1</v>
      </c>
      <c r="Y466" s="19" t="e">
        <f>O466&gt;___Summary!#REF!</f>
        <v>#REF!</v>
      </c>
      <c r="XEU466" s="189"/>
      <c r="XEV466" s="189"/>
      <c r="XEW466" s="189"/>
      <c r="XEX466" s="189"/>
      <c r="XEY466" s="189"/>
      <c r="XEZ466" s="189"/>
      <c r="XFA466" s="189"/>
      <c r="XFB466" s="189"/>
      <c r="XFC466" s="189"/>
      <c r="XFD466" s="189"/>
    </row>
    <row r="467" spans="1:25 16375:16384" s="54" customFormat="1" ht="42" customHeight="1" x14ac:dyDescent="0.2">
      <c r="A467" s="60"/>
      <c r="B467" s="60"/>
      <c r="C467" s="61"/>
      <c r="D467" s="61"/>
      <c r="E467" s="61"/>
      <c r="F467" s="61"/>
      <c r="G467" s="61"/>
      <c r="H467" s="61"/>
      <c r="I467" s="60"/>
      <c r="J467" s="60"/>
      <c r="K467" s="87"/>
      <c r="L467" s="62"/>
      <c r="M467" s="63"/>
      <c r="N467" s="64"/>
      <c r="O467" s="58"/>
      <c r="P467" s="64"/>
      <c r="Q467" s="58"/>
      <c r="R467" s="52"/>
      <c r="S467" s="60"/>
      <c r="T467" s="60"/>
      <c r="U467" s="60"/>
      <c r="V467" s="60"/>
      <c r="W467" s="20" t="b">
        <f t="shared" si="14"/>
        <v>1</v>
      </c>
      <c r="X467" s="19" t="b">
        <f t="shared" si="15"/>
        <v>1</v>
      </c>
      <c r="Y467" s="19" t="e">
        <f>O467&gt;___Summary!#REF!</f>
        <v>#REF!</v>
      </c>
      <c r="XEU467" s="189"/>
      <c r="XEV467" s="189"/>
      <c r="XEW467" s="189"/>
      <c r="XEX467" s="189"/>
      <c r="XEY467" s="189"/>
      <c r="XEZ467" s="189"/>
      <c r="XFA467" s="189"/>
      <c r="XFB467" s="189"/>
      <c r="XFC467" s="189"/>
      <c r="XFD467" s="189"/>
    </row>
    <row r="468" spans="1:25 16375:16384" s="54" customFormat="1" ht="42" customHeight="1" x14ac:dyDescent="0.2">
      <c r="A468" s="60"/>
      <c r="B468" s="60"/>
      <c r="C468" s="61"/>
      <c r="D468" s="61"/>
      <c r="E468" s="61"/>
      <c r="F468" s="61"/>
      <c r="G468" s="61"/>
      <c r="H468" s="61"/>
      <c r="I468" s="60"/>
      <c r="J468" s="60"/>
      <c r="K468" s="87"/>
      <c r="L468" s="62"/>
      <c r="M468" s="63"/>
      <c r="N468" s="64"/>
      <c r="O468" s="58"/>
      <c r="P468" s="64"/>
      <c r="Q468" s="58"/>
      <c r="R468" s="52"/>
      <c r="S468" s="60"/>
      <c r="T468" s="60"/>
      <c r="U468" s="60"/>
      <c r="V468" s="60"/>
      <c r="W468" s="20" t="b">
        <f t="shared" si="14"/>
        <v>1</v>
      </c>
      <c r="X468" s="19" t="b">
        <f t="shared" si="15"/>
        <v>1</v>
      </c>
      <c r="Y468" s="19" t="e">
        <f>O468&gt;___Summary!#REF!</f>
        <v>#REF!</v>
      </c>
      <c r="XEU468" s="189"/>
      <c r="XEV468" s="189"/>
      <c r="XEW468" s="189"/>
      <c r="XEX468" s="189"/>
      <c r="XEY468" s="189"/>
      <c r="XEZ468" s="189"/>
      <c r="XFA468" s="189"/>
      <c r="XFB468" s="189"/>
      <c r="XFC468" s="189"/>
      <c r="XFD468" s="189"/>
    </row>
    <row r="469" spans="1:25 16375:16384" s="54" customFormat="1" ht="42" customHeight="1" x14ac:dyDescent="0.2">
      <c r="A469" s="60"/>
      <c r="B469" s="60"/>
      <c r="C469" s="61"/>
      <c r="D469" s="61"/>
      <c r="E469" s="61"/>
      <c r="F469" s="61"/>
      <c r="G469" s="61"/>
      <c r="H469" s="61"/>
      <c r="I469" s="60"/>
      <c r="J469" s="60"/>
      <c r="K469" s="87"/>
      <c r="L469" s="62"/>
      <c r="M469" s="63"/>
      <c r="N469" s="64"/>
      <c r="O469" s="58"/>
      <c r="P469" s="64"/>
      <c r="Q469" s="58"/>
      <c r="R469" s="52"/>
      <c r="S469" s="60"/>
      <c r="T469" s="60"/>
      <c r="U469" s="60"/>
      <c r="V469" s="60"/>
      <c r="W469" s="20" t="b">
        <f t="shared" si="14"/>
        <v>1</v>
      </c>
      <c r="X469" s="19" t="b">
        <f t="shared" si="15"/>
        <v>1</v>
      </c>
      <c r="Y469" s="19" t="e">
        <f>O469&gt;___Summary!#REF!</f>
        <v>#REF!</v>
      </c>
      <c r="XEU469" s="189"/>
      <c r="XEV469" s="189"/>
      <c r="XEW469" s="189"/>
      <c r="XEX469" s="189"/>
      <c r="XEY469" s="189"/>
      <c r="XEZ469" s="189"/>
      <c r="XFA469" s="189"/>
      <c r="XFB469" s="189"/>
      <c r="XFC469" s="189"/>
      <c r="XFD469" s="189"/>
    </row>
    <row r="470" spans="1:25 16375:16384" s="54" customFormat="1" ht="42" customHeight="1" x14ac:dyDescent="0.2">
      <c r="A470" s="60"/>
      <c r="B470" s="60"/>
      <c r="C470" s="61"/>
      <c r="D470" s="61"/>
      <c r="E470" s="61"/>
      <c r="F470" s="61"/>
      <c r="G470" s="61"/>
      <c r="H470" s="61"/>
      <c r="I470" s="60"/>
      <c r="J470" s="60"/>
      <c r="K470" s="87"/>
      <c r="L470" s="62"/>
      <c r="M470" s="63"/>
      <c r="N470" s="64"/>
      <c r="O470" s="58"/>
      <c r="P470" s="64"/>
      <c r="Q470" s="58"/>
      <c r="R470" s="52"/>
      <c r="S470" s="60"/>
      <c r="T470" s="60"/>
      <c r="U470" s="60"/>
      <c r="V470" s="60"/>
      <c r="W470" s="20" t="b">
        <f t="shared" si="14"/>
        <v>1</v>
      </c>
      <c r="X470" s="19" t="b">
        <f t="shared" si="15"/>
        <v>1</v>
      </c>
      <c r="Y470" s="19" t="e">
        <f>O470&gt;___Summary!#REF!</f>
        <v>#REF!</v>
      </c>
      <c r="XEU470" s="189"/>
      <c r="XEV470" s="189"/>
      <c r="XEW470" s="189"/>
      <c r="XEX470" s="189"/>
      <c r="XEY470" s="189"/>
      <c r="XEZ470" s="189"/>
      <c r="XFA470" s="189"/>
      <c r="XFB470" s="189"/>
      <c r="XFC470" s="189"/>
      <c r="XFD470" s="189"/>
    </row>
    <row r="471" spans="1:25 16375:16384" s="54" customFormat="1" ht="42" customHeight="1" x14ac:dyDescent="0.2">
      <c r="A471" s="60"/>
      <c r="B471" s="60"/>
      <c r="C471" s="61"/>
      <c r="D471" s="61"/>
      <c r="E471" s="61"/>
      <c r="F471" s="61"/>
      <c r="G471" s="61"/>
      <c r="H471" s="61"/>
      <c r="I471" s="60"/>
      <c r="J471" s="60"/>
      <c r="K471" s="87"/>
      <c r="L471" s="62"/>
      <c r="M471" s="63"/>
      <c r="N471" s="64"/>
      <c r="O471" s="58"/>
      <c r="P471" s="64"/>
      <c r="Q471" s="58"/>
      <c r="R471" s="52"/>
      <c r="S471" s="60"/>
      <c r="T471" s="60"/>
      <c r="U471" s="60"/>
      <c r="V471" s="60"/>
      <c r="W471" s="20" t="b">
        <f t="shared" si="14"/>
        <v>1</v>
      </c>
      <c r="X471" s="19" t="b">
        <f t="shared" si="15"/>
        <v>1</v>
      </c>
      <c r="Y471" s="19" t="e">
        <f>O471&gt;___Summary!#REF!</f>
        <v>#REF!</v>
      </c>
      <c r="XEU471" s="189"/>
      <c r="XEV471" s="189"/>
      <c r="XEW471" s="189"/>
      <c r="XEX471" s="189"/>
      <c r="XEY471" s="189"/>
      <c r="XEZ471" s="189"/>
      <c r="XFA471" s="189"/>
      <c r="XFB471" s="189"/>
      <c r="XFC471" s="189"/>
      <c r="XFD471" s="189"/>
    </row>
    <row r="472" spans="1:25 16375:16384" s="54" customFormat="1" ht="42" customHeight="1" x14ac:dyDescent="0.2">
      <c r="A472" s="60"/>
      <c r="B472" s="60"/>
      <c r="C472" s="61"/>
      <c r="D472" s="61"/>
      <c r="E472" s="61"/>
      <c r="F472" s="61"/>
      <c r="G472" s="61"/>
      <c r="H472" s="61"/>
      <c r="I472" s="60"/>
      <c r="J472" s="60"/>
      <c r="K472" s="87"/>
      <c r="L472" s="62"/>
      <c r="M472" s="63"/>
      <c r="N472" s="64"/>
      <c r="O472" s="58"/>
      <c r="P472" s="64"/>
      <c r="Q472" s="58"/>
      <c r="R472" s="52"/>
      <c r="S472" s="60"/>
      <c r="T472" s="60"/>
      <c r="U472" s="60"/>
      <c r="V472" s="60"/>
      <c r="W472" s="20" t="b">
        <f t="shared" si="14"/>
        <v>1</v>
      </c>
      <c r="X472" s="19" t="b">
        <f t="shared" si="15"/>
        <v>1</v>
      </c>
      <c r="Y472" s="19" t="e">
        <f>O472&gt;___Summary!#REF!</f>
        <v>#REF!</v>
      </c>
      <c r="XEU472" s="189"/>
      <c r="XEV472" s="189"/>
      <c r="XEW472" s="189"/>
      <c r="XEX472" s="189"/>
      <c r="XEY472" s="189"/>
      <c r="XEZ472" s="189"/>
      <c r="XFA472" s="189"/>
      <c r="XFB472" s="189"/>
      <c r="XFC472" s="189"/>
      <c r="XFD472" s="189"/>
    </row>
    <row r="473" spans="1:25 16375:16384" s="54" customFormat="1" ht="42" customHeight="1" x14ac:dyDescent="0.2">
      <c r="A473" s="60"/>
      <c r="B473" s="60"/>
      <c r="C473" s="61"/>
      <c r="D473" s="61"/>
      <c r="E473" s="61"/>
      <c r="F473" s="61"/>
      <c r="G473" s="61"/>
      <c r="H473" s="61"/>
      <c r="I473" s="60"/>
      <c r="J473" s="60"/>
      <c r="K473" s="87"/>
      <c r="L473" s="62"/>
      <c r="M473" s="63"/>
      <c r="N473" s="64"/>
      <c r="O473" s="58"/>
      <c r="P473" s="64"/>
      <c r="Q473" s="58"/>
      <c r="R473" s="52"/>
      <c r="S473" s="60"/>
      <c r="T473" s="60"/>
      <c r="U473" s="60"/>
      <c r="V473" s="60"/>
      <c r="W473" s="20" t="b">
        <f t="shared" si="14"/>
        <v>1</v>
      </c>
      <c r="X473" s="19" t="b">
        <f t="shared" si="15"/>
        <v>1</v>
      </c>
      <c r="Y473" s="19" t="e">
        <f>O473&gt;___Summary!#REF!</f>
        <v>#REF!</v>
      </c>
      <c r="XEU473" s="189"/>
      <c r="XEV473" s="189"/>
      <c r="XEW473" s="189"/>
      <c r="XEX473" s="189"/>
      <c r="XEY473" s="189"/>
      <c r="XEZ473" s="189"/>
      <c r="XFA473" s="189"/>
      <c r="XFB473" s="189"/>
      <c r="XFC473" s="189"/>
      <c r="XFD473" s="189"/>
    </row>
    <row r="474" spans="1:25 16375:16384" s="54" customFormat="1" ht="42" customHeight="1" x14ac:dyDescent="0.2">
      <c r="A474" s="60"/>
      <c r="B474" s="60"/>
      <c r="C474" s="61"/>
      <c r="D474" s="61"/>
      <c r="E474" s="61"/>
      <c r="F474" s="61"/>
      <c r="G474" s="61"/>
      <c r="H474" s="61"/>
      <c r="I474" s="60"/>
      <c r="J474" s="60"/>
      <c r="K474" s="87"/>
      <c r="L474" s="62"/>
      <c r="M474" s="63"/>
      <c r="N474" s="64"/>
      <c r="O474" s="58"/>
      <c r="P474" s="64"/>
      <c r="Q474" s="58"/>
      <c r="R474" s="52"/>
      <c r="S474" s="60"/>
      <c r="T474" s="60"/>
      <c r="U474" s="60"/>
      <c r="V474" s="60"/>
      <c r="W474" s="20" t="b">
        <f t="shared" si="14"/>
        <v>1</v>
      </c>
      <c r="X474" s="19" t="b">
        <f t="shared" si="15"/>
        <v>1</v>
      </c>
      <c r="Y474" s="19" t="e">
        <f>O474&gt;___Summary!#REF!</f>
        <v>#REF!</v>
      </c>
      <c r="XEU474" s="189"/>
      <c r="XEV474" s="189"/>
      <c r="XEW474" s="189"/>
      <c r="XEX474" s="189"/>
      <c r="XEY474" s="189"/>
      <c r="XEZ474" s="189"/>
      <c r="XFA474" s="189"/>
      <c r="XFB474" s="189"/>
      <c r="XFC474" s="189"/>
      <c r="XFD474" s="189"/>
    </row>
    <row r="475" spans="1:25 16375:16384" s="54" customFormat="1" ht="42" customHeight="1" x14ac:dyDescent="0.2">
      <c r="A475" s="60"/>
      <c r="B475" s="60"/>
      <c r="C475" s="61"/>
      <c r="D475" s="61"/>
      <c r="E475" s="61"/>
      <c r="F475" s="61"/>
      <c r="G475" s="61"/>
      <c r="H475" s="61"/>
      <c r="I475" s="60"/>
      <c r="J475" s="60"/>
      <c r="K475" s="87"/>
      <c r="L475" s="62"/>
      <c r="M475" s="63"/>
      <c r="N475" s="64"/>
      <c r="O475" s="58"/>
      <c r="P475" s="64"/>
      <c r="Q475" s="58"/>
      <c r="R475" s="52"/>
      <c r="S475" s="60"/>
      <c r="T475" s="60"/>
      <c r="U475" s="60"/>
      <c r="V475" s="60"/>
      <c r="W475" s="20" t="b">
        <f t="shared" si="14"/>
        <v>1</v>
      </c>
      <c r="X475" s="19" t="b">
        <f t="shared" si="15"/>
        <v>1</v>
      </c>
      <c r="Y475" s="19" t="e">
        <f>O475&gt;___Summary!#REF!</f>
        <v>#REF!</v>
      </c>
      <c r="XEU475" s="189"/>
      <c r="XEV475" s="189"/>
      <c r="XEW475" s="189"/>
      <c r="XEX475" s="189"/>
      <c r="XEY475" s="189"/>
      <c r="XEZ475" s="189"/>
      <c r="XFA475" s="189"/>
      <c r="XFB475" s="189"/>
      <c r="XFC475" s="189"/>
      <c r="XFD475" s="189"/>
    </row>
    <row r="476" spans="1:25 16375:16384" s="54" customFormat="1" ht="42" customHeight="1" x14ac:dyDescent="0.2">
      <c r="A476" s="60"/>
      <c r="B476" s="60"/>
      <c r="C476" s="61"/>
      <c r="D476" s="61"/>
      <c r="E476" s="61"/>
      <c r="F476" s="61"/>
      <c r="G476" s="61"/>
      <c r="H476" s="61"/>
      <c r="I476" s="60"/>
      <c r="J476" s="60"/>
      <c r="K476" s="87"/>
      <c r="L476" s="62"/>
      <c r="M476" s="63"/>
      <c r="N476" s="64"/>
      <c r="O476" s="58"/>
      <c r="P476" s="64"/>
      <c r="Q476" s="58"/>
      <c r="R476" s="52"/>
      <c r="S476" s="60"/>
      <c r="T476" s="60"/>
      <c r="U476" s="60"/>
      <c r="V476" s="60"/>
      <c r="W476" s="20" t="b">
        <f t="shared" si="14"/>
        <v>1</v>
      </c>
      <c r="X476" s="19" t="b">
        <f t="shared" si="15"/>
        <v>1</v>
      </c>
      <c r="Y476" s="19" t="e">
        <f>O476&gt;___Summary!#REF!</f>
        <v>#REF!</v>
      </c>
      <c r="XEU476" s="189"/>
      <c r="XEV476" s="189"/>
      <c r="XEW476" s="189"/>
      <c r="XEX476" s="189"/>
      <c r="XEY476" s="189"/>
      <c r="XEZ476" s="189"/>
      <c r="XFA476" s="189"/>
      <c r="XFB476" s="189"/>
      <c r="XFC476" s="189"/>
      <c r="XFD476" s="189"/>
    </row>
    <row r="477" spans="1:25 16375:16384" s="54" customFormat="1" ht="42" customHeight="1" x14ac:dyDescent="0.2">
      <c r="A477" s="60"/>
      <c r="B477" s="60"/>
      <c r="C477" s="61"/>
      <c r="D477" s="61"/>
      <c r="E477" s="61"/>
      <c r="F477" s="61"/>
      <c r="G477" s="61"/>
      <c r="H477" s="61"/>
      <c r="I477" s="60"/>
      <c r="J477" s="60"/>
      <c r="K477" s="87"/>
      <c r="L477" s="62"/>
      <c r="M477" s="63"/>
      <c r="N477" s="64"/>
      <c r="O477" s="58"/>
      <c r="P477" s="64"/>
      <c r="Q477" s="58"/>
      <c r="R477" s="52"/>
      <c r="S477" s="60"/>
      <c r="T477" s="60"/>
      <c r="U477" s="60"/>
      <c r="V477" s="60"/>
      <c r="W477" s="20" t="b">
        <f t="shared" si="14"/>
        <v>1</v>
      </c>
      <c r="X477" s="19" t="b">
        <f t="shared" si="15"/>
        <v>1</v>
      </c>
      <c r="Y477" s="19" t="e">
        <f>O477&gt;___Summary!#REF!</f>
        <v>#REF!</v>
      </c>
      <c r="XEU477" s="189"/>
      <c r="XEV477" s="189"/>
      <c r="XEW477" s="189"/>
      <c r="XEX477" s="189"/>
      <c r="XEY477" s="189"/>
      <c r="XEZ477" s="189"/>
      <c r="XFA477" s="189"/>
      <c r="XFB477" s="189"/>
      <c r="XFC477" s="189"/>
      <c r="XFD477" s="189"/>
    </row>
    <row r="478" spans="1:25 16375:16384" s="54" customFormat="1" ht="42" customHeight="1" x14ac:dyDescent="0.2">
      <c r="A478" s="60"/>
      <c r="B478" s="60"/>
      <c r="C478" s="61"/>
      <c r="D478" s="61"/>
      <c r="E478" s="61"/>
      <c r="F478" s="61"/>
      <c r="G478" s="61"/>
      <c r="H478" s="61"/>
      <c r="I478" s="60"/>
      <c r="J478" s="60"/>
      <c r="K478" s="87"/>
      <c r="L478" s="62"/>
      <c r="M478" s="63"/>
      <c r="N478" s="64"/>
      <c r="O478" s="58"/>
      <c r="P478" s="64"/>
      <c r="Q478" s="58"/>
      <c r="R478" s="52"/>
      <c r="S478" s="60"/>
      <c r="T478" s="60"/>
      <c r="U478" s="60"/>
      <c r="V478" s="60"/>
      <c r="W478" s="20" t="b">
        <f t="shared" si="14"/>
        <v>1</v>
      </c>
      <c r="X478" s="19" t="b">
        <f t="shared" si="15"/>
        <v>1</v>
      </c>
      <c r="Y478" s="19" t="e">
        <f>O478&gt;___Summary!#REF!</f>
        <v>#REF!</v>
      </c>
      <c r="XEU478" s="189"/>
      <c r="XEV478" s="189"/>
      <c r="XEW478" s="189"/>
      <c r="XEX478" s="189"/>
      <c r="XEY478" s="189"/>
      <c r="XEZ478" s="189"/>
      <c r="XFA478" s="189"/>
      <c r="XFB478" s="189"/>
      <c r="XFC478" s="189"/>
      <c r="XFD478" s="189"/>
    </row>
    <row r="479" spans="1:25 16375:16384" s="54" customFormat="1" ht="42" customHeight="1" x14ac:dyDescent="0.2">
      <c r="A479" s="60"/>
      <c r="B479" s="60"/>
      <c r="C479" s="61"/>
      <c r="D479" s="61"/>
      <c r="E479" s="61"/>
      <c r="F479" s="61"/>
      <c r="G479" s="61"/>
      <c r="H479" s="61"/>
      <c r="I479" s="60"/>
      <c r="J479" s="60"/>
      <c r="K479" s="87"/>
      <c r="L479" s="62"/>
      <c r="M479" s="63"/>
      <c r="N479" s="64"/>
      <c r="O479" s="58"/>
      <c r="P479" s="64"/>
      <c r="Q479" s="58"/>
      <c r="R479" s="52"/>
      <c r="S479" s="60"/>
      <c r="T479" s="60"/>
      <c r="U479" s="60"/>
      <c r="V479" s="60"/>
      <c r="W479" s="20" t="b">
        <f t="shared" si="14"/>
        <v>1</v>
      </c>
      <c r="X479" s="19" t="b">
        <f t="shared" si="15"/>
        <v>1</v>
      </c>
      <c r="Y479" s="19" t="e">
        <f>O479&gt;___Summary!#REF!</f>
        <v>#REF!</v>
      </c>
      <c r="XEU479" s="189"/>
      <c r="XEV479" s="189"/>
      <c r="XEW479" s="189"/>
      <c r="XEX479" s="189"/>
      <c r="XEY479" s="189"/>
      <c r="XEZ479" s="189"/>
      <c r="XFA479" s="189"/>
      <c r="XFB479" s="189"/>
      <c r="XFC479" s="189"/>
      <c r="XFD479" s="189"/>
    </row>
    <row r="480" spans="1:25 16375:16384" s="54" customFormat="1" ht="42" customHeight="1" x14ac:dyDescent="0.2">
      <c r="A480" s="60"/>
      <c r="B480" s="60"/>
      <c r="C480" s="61"/>
      <c r="D480" s="61"/>
      <c r="E480" s="61"/>
      <c r="F480" s="61"/>
      <c r="G480" s="61"/>
      <c r="H480" s="61"/>
      <c r="I480" s="60"/>
      <c r="J480" s="60"/>
      <c r="K480" s="87"/>
      <c r="L480" s="62"/>
      <c r="M480" s="63"/>
      <c r="N480" s="64"/>
      <c r="O480" s="58"/>
      <c r="P480" s="64"/>
      <c r="Q480" s="58"/>
      <c r="R480" s="52"/>
      <c r="S480" s="60"/>
      <c r="T480" s="60"/>
      <c r="U480" s="60"/>
      <c r="V480" s="60"/>
      <c r="W480" s="20" t="b">
        <f t="shared" si="14"/>
        <v>1</v>
      </c>
      <c r="X480" s="19" t="b">
        <f t="shared" si="15"/>
        <v>1</v>
      </c>
      <c r="Y480" s="19" t="e">
        <f>O480&gt;___Summary!#REF!</f>
        <v>#REF!</v>
      </c>
      <c r="XEU480" s="189"/>
      <c r="XEV480" s="189"/>
      <c r="XEW480" s="189"/>
      <c r="XEX480" s="189"/>
      <c r="XEY480" s="189"/>
      <c r="XEZ480" s="189"/>
      <c r="XFA480" s="189"/>
      <c r="XFB480" s="189"/>
      <c r="XFC480" s="189"/>
      <c r="XFD480" s="189"/>
    </row>
    <row r="481" spans="1:25 16375:16384" s="54" customFormat="1" ht="42" customHeight="1" x14ac:dyDescent="0.2">
      <c r="A481" s="60"/>
      <c r="B481" s="60"/>
      <c r="C481" s="61"/>
      <c r="D481" s="61"/>
      <c r="E481" s="61"/>
      <c r="F481" s="61"/>
      <c r="G481" s="61"/>
      <c r="H481" s="61"/>
      <c r="I481" s="60"/>
      <c r="J481" s="60"/>
      <c r="K481" s="87"/>
      <c r="L481" s="62"/>
      <c r="M481" s="63"/>
      <c r="N481" s="64"/>
      <c r="O481" s="58"/>
      <c r="P481" s="64"/>
      <c r="Q481" s="58"/>
      <c r="R481" s="52"/>
      <c r="S481" s="60"/>
      <c r="T481" s="60"/>
      <c r="U481" s="60"/>
      <c r="V481" s="60"/>
      <c r="W481" s="20" t="b">
        <f t="shared" si="14"/>
        <v>1</v>
      </c>
      <c r="X481" s="19" t="b">
        <f t="shared" si="15"/>
        <v>1</v>
      </c>
      <c r="Y481" s="19" t="e">
        <f>O481&gt;___Summary!#REF!</f>
        <v>#REF!</v>
      </c>
      <c r="XEU481" s="189"/>
      <c r="XEV481" s="189"/>
      <c r="XEW481" s="189"/>
      <c r="XEX481" s="189"/>
      <c r="XEY481" s="189"/>
      <c r="XEZ481" s="189"/>
      <c r="XFA481" s="189"/>
      <c r="XFB481" s="189"/>
      <c r="XFC481" s="189"/>
      <c r="XFD481" s="189"/>
    </row>
    <row r="482" spans="1:25 16375:16384" s="54" customFormat="1" ht="42" customHeight="1" x14ac:dyDescent="0.2">
      <c r="A482" s="60"/>
      <c r="B482" s="60"/>
      <c r="C482" s="61"/>
      <c r="D482" s="61"/>
      <c r="E482" s="61"/>
      <c r="F482" s="61"/>
      <c r="G482" s="61"/>
      <c r="H482" s="61"/>
      <c r="I482" s="60"/>
      <c r="J482" s="60"/>
      <c r="K482" s="87"/>
      <c r="L482" s="62"/>
      <c r="M482" s="63"/>
      <c r="N482" s="64"/>
      <c r="O482" s="58"/>
      <c r="P482" s="64"/>
      <c r="Q482" s="58"/>
      <c r="R482" s="52"/>
      <c r="S482" s="60"/>
      <c r="T482" s="60"/>
      <c r="U482" s="60"/>
      <c r="V482" s="60"/>
      <c r="W482" s="20" t="b">
        <f t="shared" si="14"/>
        <v>1</v>
      </c>
      <c r="X482" s="19" t="b">
        <f t="shared" si="15"/>
        <v>1</v>
      </c>
      <c r="Y482" s="19" t="e">
        <f>O482&gt;___Summary!#REF!</f>
        <v>#REF!</v>
      </c>
      <c r="XEU482" s="189"/>
      <c r="XEV482" s="189"/>
      <c r="XEW482" s="189"/>
      <c r="XEX482" s="189"/>
      <c r="XEY482" s="189"/>
      <c r="XEZ482" s="189"/>
      <c r="XFA482" s="189"/>
      <c r="XFB482" s="189"/>
      <c r="XFC482" s="189"/>
      <c r="XFD482" s="189"/>
    </row>
    <row r="483" spans="1:25 16375:16384" s="54" customFormat="1" ht="42" customHeight="1" x14ac:dyDescent="0.2">
      <c r="A483" s="60"/>
      <c r="B483" s="60"/>
      <c r="C483" s="61"/>
      <c r="D483" s="61"/>
      <c r="E483" s="61"/>
      <c r="F483" s="61"/>
      <c r="G483" s="61"/>
      <c r="H483" s="61"/>
      <c r="I483" s="60"/>
      <c r="J483" s="60"/>
      <c r="K483" s="87"/>
      <c r="L483" s="62"/>
      <c r="M483" s="63"/>
      <c r="N483" s="64"/>
      <c r="O483" s="58"/>
      <c r="P483" s="64"/>
      <c r="Q483" s="58"/>
      <c r="R483" s="52"/>
      <c r="S483" s="60"/>
      <c r="T483" s="60"/>
      <c r="U483" s="60"/>
      <c r="V483" s="60"/>
      <c r="W483" s="20" t="b">
        <f t="shared" si="14"/>
        <v>1</v>
      </c>
      <c r="X483" s="19" t="b">
        <f t="shared" si="15"/>
        <v>1</v>
      </c>
      <c r="Y483" s="19" t="e">
        <f>O483&gt;___Summary!#REF!</f>
        <v>#REF!</v>
      </c>
      <c r="XEU483" s="189"/>
      <c r="XEV483" s="189"/>
      <c r="XEW483" s="189"/>
      <c r="XEX483" s="189"/>
      <c r="XEY483" s="189"/>
      <c r="XEZ483" s="189"/>
      <c r="XFA483" s="189"/>
      <c r="XFB483" s="189"/>
      <c r="XFC483" s="189"/>
      <c r="XFD483" s="189"/>
    </row>
    <row r="484" spans="1:25 16375:16384" s="54" customFormat="1" ht="42" customHeight="1" x14ac:dyDescent="0.2">
      <c r="A484" s="60"/>
      <c r="B484" s="60"/>
      <c r="C484" s="61"/>
      <c r="D484" s="61"/>
      <c r="E484" s="61"/>
      <c r="F484" s="61"/>
      <c r="G484" s="61"/>
      <c r="H484" s="61"/>
      <c r="I484" s="60"/>
      <c r="J484" s="60"/>
      <c r="K484" s="87"/>
      <c r="L484" s="62"/>
      <c r="M484" s="63"/>
      <c r="N484" s="64"/>
      <c r="O484" s="58"/>
      <c r="P484" s="64"/>
      <c r="Q484" s="58"/>
      <c r="R484" s="52"/>
      <c r="S484" s="60"/>
      <c r="T484" s="60"/>
      <c r="U484" s="60"/>
      <c r="V484" s="60"/>
      <c r="W484" s="20" t="b">
        <f t="shared" si="14"/>
        <v>1</v>
      </c>
      <c r="X484" s="19" t="b">
        <f t="shared" si="15"/>
        <v>1</v>
      </c>
      <c r="Y484" s="19" t="e">
        <f>O484&gt;___Summary!#REF!</f>
        <v>#REF!</v>
      </c>
      <c r="XEU484" s="189"/>
      <c r="XEV484" s="189"/>
      <c r="XEW484" s="189"/>
      <c r="XEX484" s="189"/>
      <c r="XEY484" s="189"/>
      <c r="XEZ484" s="189"/>
      <c r="XFA484" s="189"/>
      <c r="XFB484" s="189"/>
      <c r="XFC484" s="189"/>
      <c r="XFD484" s="189"/>
    </row>
    <row r="485" spans="1:25 16375:16384" s="54" customFormat="1" ht="42" customHeight="1" x14ac:dyDescent="0.2">
      <c r="A485" s="60"/>
      <c r="B485" s="60"/>
      <c r="C485" s="61"/>
      <c r="D485" s="61"/>
      <c r="E485" s="61"/>
      <c r="F485" s="61"/>
      <c r="G485" s="61"/>
      <c r="H485" s="61"/>
      <c r="I485" s="60"/>
      <c r="J485" s="60"/>
      <c r="K485" s="87"/>
      <c r="L485" s="62"/>
      <c r="M485" s="63"/>
      <c r="N485" s="64"/>
      <c r="O485" s="58"/>
      <c r="P485" s="64"/>
      <c r="Q485" s="58"/>
      <c r="R485" s="52"/>
      <c r="S485" s="60"/>
      <c r="T485" s="60"/>
      <c r="U485" s="60"/>
      <c r="V485" s="60"/>
      <c r="W485" s="20" t="b">
        <f t="shared" si="14"/>
        <v>1</v>
      </c>
      <c r="X485" s="19" t="b">
        <f t="shared" si="15"/>
        <v>1</v>
      </c>
      <c r="Y485" s="19" t="e">
        <f>O485&gt;___Summary!#REF!</f>
        <v>#REF!</v>
      </c>
      <c r="XEU485" s="189"/>
      <c r="XEV485" s="189"/>
      <c r="XEW485" s="189"/>
      <c r="XEX485" s="189"/>
      <c r="XEY485" s="189"/>
      <c r="XEZ485" s="189"/>
      <c r="XFA485" s="189"/>
      <c r="XFB485" s="189"/>
      <c r="XFC485" s="189"/>
      <c r="XFD485" s="189"/>
    </row>
    <row r="486" spans="1:25 16375:16384" s="54" customFormat="1" ht="42" customHeight="1" x14ac:dyDescent="0.2">
      <c r="A486" s="60"/>
      <c r="B486" s="60"/>
      <c r="C486" s="61"/>
      <c r="D486" s="61"/>
      <c r="E486" s="61"/>
      <c r="F486" s="61"/>
      <c r="G486" s="61"/>
      <c r="H486" s="61"/>
      <c r="I486" s="60"/>
      <c r="J486" s="60"/>
      <c r="K486" s="87"/>
      <c r="L486" s="62"/>
      <c r="M486" s="63"/>
      <c r="N486" s="64"/>
      <c r="O486" s="58"/>
      <c r="P486" s="64"/>
      <c r="Q486" s="58"/>
      <c r="R486" s="52"/>
      <c r="S486" s="60"/>
      <c r="T486" s="60"/>
      <c r="U486" s="60"/>
      <c r="V486" s="60"/>
      <c r="W486" s="20" t="b">
        <f t="shared" si="14"/>
        <v>1</v>
      </c>
      <c r="X486" s="19" t="b">
        <f t="shared" si="15"/>
        <v>1</v>
      </c>
      <c r="Y486" s="19" t="e">
        <f>O486&gt;___Summary!#REF!</f>
        <v>#REF!</v>
      </c>
      <c r="XEU486" s="189"/>
      <c r="XEV486" s="189"/>
      <c r="XEW486" s="189"/>
      <c r="XEX486" s="189"/>
      <c r="XEY486" s="189"/>
      <c r="XEZ486" s="189"/>
      <c r="XFA486" s="189"/>
      <c r="XFB486" s="189"/>
      <c r="XFC486" s="189"/>
      <c r="XFD486" s="189"/>
    </row>
    <row r="487" spans="1:25 16375:16384" s="54" customFormat="1" ht="42" customHeight="1" x14ac:dyDescent="0.2">
      <c r="A487" s="60"/>
      <c r="B487" s="60"/>
      <c r="C487" s="61"/>
      <c r="D487" s="61"/>
      <c r="E487" s="61"/>
      <c r="F487" s="61"/>
      <c r="G487" s="61"/>
      <c r="H487" s="61"/>
      <c r="I487" s="60"/>
      <c r="J487" s="60"/>
      <c r="K487" s="87"/>
      <c r="L487" s="62"/>
      <c r="M487" s="63"/>
      <c r="N487" s="64"/>
      <c r="O487" s="58"/>
      <c r="P487" s="64"/>
      <c r="Q487" s="58"/>
      <c r="R487" s="52"/>
      <c r="S487" s="60"/>
      <c r="T487" s="60"/>
      <c r="U487" s="60"/>
      <c r="V487" s="60"/>
      <c r="W487" s="20" t="b">
        <f t="shared" si="14"/>
        <v>1</v>
      </c>
      <c r="X487" s="19" t="b">
        <f t="shared" si="15"/>
        <v>1</v>
      </c>
      <c r="Y487" s="19" t="e">
        <f>O487&gt;___Summary!#REF!</f>
        <v>#REF!</v>
      </c>
      <c r="XEU487" s="189"/>
      <c r="XEV487" s="189"/>
      <c r="XEW487" s="189"/>
      <c r="XEX487" s="189"/>
      <c r="XEY487" s="189"/>
      <c r="XEZ487" s="189"/>
      <c r="XFA487" s="189"/>
      <c r="XFB487" s="189"/>
      <c r="XFC487" s="189"/>
      <c r="XFD487" s="189"/>
    </row>
    <row r="488" spans="1:25 16375:16384" s="54" customFormat="1" ht="42" customHeight="1" x14ac:dyDescent="0.2">
      <c r="A488" s="60"/>
      <c r="B488" s="60"/>
      <c r="C488" s="61"/>
      <c r="D488" s="61"/>
      <c r="E488" s="61"/>
      <c r="F488" s="61"/>
      <c r="G488" s="61"/>
      <c r="H488" s="61"/>
      <c r="I488" s="60"/>
      <c r="J488" s="60"/>
      <c r="K488" s="87"/>
      <c r="L488" s="62"/>
      <c r="M488" s="63"/>
      <c r="N488" s="64"/>
      <c r="O488" s="58"/>
      <c r="P488" s="64"/>
      <c r="Q488" s="58"/>
      <c r="R488" s="52"/>
      <c r="S488" s="60"/>
      <c r="T488" s="60"/>
      <c r="U488" s="60"/>
      <c r="V488" s="60"/>
      <c r="W488" s="20" t="b">
        <f t="shared" si="14"/>
        <v>1</v>
      </c>
      <c r="X488" s="19" t="b">
        <f t="shared" si="15"/>
        <v>1</v>
      </c>
      <c r="Y488" s="19" t="e">
        <f>O488&gt;___Summary!#REF!</f>
        <v>#REF!</v>
      </c>
      <c r="XEU488" s="189"/>
      <c r="XEV488" s="189"/>
      <c r="XEW488" s="189"/>
      <c r="XEX488" s="189"/>
      <c r="XEY488" s="189"/>
      <c r="XEZ488" s="189"/>
      <c r="XFA488" s="189"/>
      <c r="XFB488" s="189"/>
      <c r="XFC488" s="189"/>
      <c r="XFD488" s="189"/>
    </row>
    <row r="489" spans="1:25 16375:16384" s="54" customFormat="1" ht="42" customHeight="1" x14ac:dyDescent="0.2">
      <c r="A489" s="60"/>
      <c r="B489" s="60"/>
      <c r="C489" s="61"/>
      <c r="D489" s="61"/>
      <c r="E489" s="61"/>
      <c r="F489" s="61"/>
      <c r="G489" s="61"/>
      <c r="H489" s="61"/>
      <c r="I489" s="60"/>
      <c r="J489" s="60"/>
      <c r="K489" s="87"/>
      <c r="L489" s="62"/>
      <c r="M489" s="63"/>
      <c r="N489" s="64"/>
      <c r="O489" s="58"/>
      <c r="P489" s="64"/>
      <c r="Q489" s="58"/>
      <c r="R489" s="52"/>
      <c r="S489" s="60"/>
      <c r="T489" s="60"/>
      <c r="U489" s="60"/>
      <c r="V489" s="60"/>
      <c r="W489" s="20" t="b">
        <f t="shared" si="14"/>
        <v>1</v>
      </c>
      <c r="X489" s="19" t="b">
        <f t="shared" si="15"/>
        <v>1</v>
      </c>
      <c r="Y489" s="19" t="e">
        <f>O489&gt;___Summary!#REF!</f>
        <v>#REF!</v>
      </c>
      <c r="XEU489" s="189"/>
      <c r="XEV489" s="189"/>
      <c r="XEW489" s="189"/>
      <c r="XEX489" s="189"/>
      <c r="XEY489" s="189"/>
      <c r="XEZ489" s="189"/>
      <c r="XFA489" s="189"/>
      <c r="XFB489" s="189"/>
      <c r="XFC489" s="189"/>
      <c r="XFD489" s="189"/>
    </row>
    <row r="490" spans="1:25 16375:16384" s="54" customFormat="1" ht="42" customHeight="1" x14ac:dyDescent="0.2">
      <c r="A490" s="60"/>
      <c r="B490" s="60"/>
      <c r="C490" s="61"/>
      <c r="D490" s="61"/>
      <c r="E490" s="61"/>
      <c r="F490" s="61"/>
      <c r="G490" s="61"/>
      <c r="H490" s="61"/>
      <c r="I490" s="60"/>
      <c r="J490" s="60"/>
      <c r="K490" s="87"/>
      <c r="L490" s="62"/>
      <c r="M490" s="63"/>
      <c r="N490" s="64"/>
      <c r="O490" s="58"/>
      <c r="P490" s="64"/>
      <c r="Q490" s="58"/>
      <c r="R490" s="52"/>
      <c r="S490" s="60"/>
      <c r="T490" s="60"/>
      <c r="U490" s="60"/>
      <c r="V490" s="60"/>
      <c r="W490" s="20" t="b">
        <f t="shared" si="14"/>
        <v>1</v>
      </c>
      <c r="X490" s="19" t="b">
        <f t="shared" si="15"/>
        <v>1</v>
      </c>
      <c r="Y490" s="19" t="e">
        <f>O490&gt;___Summary!#REF!</f>
        <v>#REF!</v>
      </c>
      <c r="XEU490" s="189"/>
      <c r="XEV490" s="189"/>
      <c r="XEW490" s="189"/>
      <c r="XEX490" s="189"/>
      <c r="XEY490" s="189"/>
      <c r="XEZ490" s="189"/>
      <c r="XFA490" s="189"/>
      <c r="XFB490" s="189"/>
      <c r="XFC490" s="189"/>
      <c r="XFD490" s="189"/>
    </row>
    <row r="491" spans="1:25 16375:16384" s="54" customFormat="1" ht="42" customHeight="1" x14ac:dyDescent="0.2">
      <c r="A491" s="60"/>
      <c r="B491" s="60"/>
      <c r="C491" s="61"/>
      <c r="D491" s="61"/>
      <c r="E491" s="61"/>
      <c r="F491" s="61"/>
      <c r="G491" s="61"/>
      <c r="H491" s="61"/>
      <c r="I491" s="60"/>
      <c r="J491" s="60"/>
      <c r="K491" s="87"/>
      <c r="L491" s="62"/>
      <c r="M491" s="63"/>
      <c r="N491" s="64"/>
      <c r="O491" s="58"/>
      <c r="P491" s="64"/>
      <c r="Q491" s="58"/>
      <c r="R491" s="52"/>
      <c r="S491" s="60"/>
      <c r="T491" s="60"/>
      <c r="U491" s="60"/>
      <c r="V491" s="60"/>
      <c r="W491" s="20" t="b">
        <f t="shared" si="14"/>
        <v>1</v>
      </c>
      <c r="X491" s="19" t="b">
        <f t="shared" si="15"/>
        <v>1</v>
      </c>
      <c r="Y491" s="19" t="e">
        <f>O491&gt;___Summary!#REF!</f>
        <v>#REF!</v>
      </c>
      <c r="XEU491" s="189"/>
      <c r="XEV491" s="189"/>
      <c r="XEW491" s="189"/>
      <c r="XEX491" s="189"/>
      <c r="XEY491" s="189"/>
      <c r="XEZ491" s="189"/>
      <c r="XFA491" s="189"/>
      <c r="XFB491" s="189"/>
      <c r="XFC491" s="189"/>
      <c r="XFD491" s="189"/>
    </row>
    <row r="492" spans="1:25 16375:16384" s="54" customFormat="1" ht="42" customHeight="1" x14ac:dyDescent="0.2">
      <c r="A492" s="60"/>
      <c r="B492" s="60"/>
      <c r="C492" s="61"/>
      <c r="D492" s="61"/>
      <c r="E492" s="61"/>
      <c r="F492" s="61"/>
      <c r="G492" s="61"/>
      <c r="H492" s="61"/>
      <c r="I492" s="60"/>
      <c r="J492" s="60"/>
      <c r="K492" s="87"/>
      <c r="L492" s="62"/>
      <c r="M492" s="63"/>
      <c r="N492" s="64"/>
      <c r="O492" s="58"/>
      <c r="P492" s="64"/>
      <c r="Q492" s="58"/>
      <c r="R492" s="52"/>
      <c r="S492" s="60"/>
      <c r="T492" s="60"/>
      <c r="U492" s="60"/>
      <c r="V492" s="60"/>
      <c r="W492" s="20" t="b">
        <f t="shared" si="14"/>
        <v>1</v>
      </c>
      <c r="X492" s="19" t="b">
        <f t="shared" si="15"/>
        <v>1</v>
      </c>
      <c r="Y492" s="19" t="e">
        <f>O492&gt;___Summary!#REF!</f>
        <v>#REF!</v>
      </c>
      <c r="XEU492" s="189"/>
      <c r="XEV492" s="189"/>
      <c r="XEW492" s="189"/>
      <c r="XEX492" s="189"/>
      <c r="XEY492" s="189"/>
      <c r="XEZ492" s="189"/>
      <c r="XFA492" s="189"/>
      <c r="XFB492" s="189"/>
      <c r="XFC492" s="189"/>
      <c r="XFD492" s="189"/>
    </row>
    <row r="493" spans="1:25 16375:16384" s="54" customFormat="1" ht="42" customHeight="1" x14ac:dyDescent="0.2">
      <c r="A493" s="60"/>
      <c r="B493" s="60"/>
      <c r="C493" s="61"/>
      <c r="D493" s="61"/>
      <c r="E493" s="61"/>
      <c r="F493" s="61"/>
      <c r="G493" s="61"/>
      <c r="H493" s="61"/>
      <c r="I493" s="60"/>
      <c r="J493" s="60"/>
      <c r="K493" s="87"/>
      <c r="L493" s="62"/>
      <c r="M493" s="63"/>
      <c r="N493" s="64"/>
      <c r="O493" s="58"/>
      <c r="P493" s="64"/>
      <c r="Q493" s="58"/>
      <c r="R493" s="52"/>
      <c r="S493" s="60"/>
      <c r="T493" s="60"/>
      <c r="U493" s="60"/>
      <c r="V493" s="60"/>
      <c r="W493" s="20" t="b">
        <f t="shared" si="14"/>
        <v>1</v>
      </c>
      <c r="X493" s="19" t="b">
        <f t="shared" si="15"/>
        <v>1</v>
      </c>
      <c r="Y493" s="19" t="e">
        <f>O493&gt;___Summary!#REF!</f>
        <v>#REF!</v>
      </c>
      <c r="XEU493" s="189"/>
      <c r="XEV493" s="189"/>
      <c r="XEW493" s="189"/>
      <c r="XEX493" s="189"/>
      <c r="XEY493" s="189"/>
      <c r="XEZ493" s="189"/>
      <c r="XFA493" s="189"/>
      <c r="XFB493" s="189"/>
      <c r="XFC493" s="189"/>
      <c r="XFD493" s="189"/>
    </row>
    <row r="494" spans="1:25 16375:16384" s="54" customFormat="1" ht="42" customHeight="1" x14ac:dyDescent="0.2">
      <c r="A494" s="60"/>
      <c r="B494" s="60"/>
      <c r="C494" s="61"/>
      <c r="D494" s="61"/>
      <c r="E494" s="61"/>
      <c r="F494" s="61"/>
      <c r="G494" s="61"/>
      <c r="H494" s="61"/>
      <c r="I494" s="60"/>
      <c r="J494" s="60"/>
      <c r="K494" s="87"/>
      <c r="L494" s="62"/>
      <c r="M494" s="63"/>
      <c r="N494" s="64"/>
      <c r="O494" s="58"/>
      <c r="P494" s="64"/>
      <c r="Q494" s="58"/>
      <c r="R494" s="52"/>
      <c r="S494" s="60"/>
      <c r="T494" s="60"/>
      <c r="U494" s="60"/>
      <c r="V494" s="60"/>
      <c r="W494" s="20" t="b">
        <f t="shared" si="14"/>
        <v>1</v>
      </c>
      <c r="X494" s="19" t="b">
        <f t="shared" si="15"/>
        <v>1</v>
      </c>
      <c r="Y494" s="19" t="e">
        <f>O494&gt;___Summary!#REF!</f>
        <v>#REF!</v>
      </c>
      <c r="XEU494" s="189"/>
      <c r="XEV494" s="189"/>
      <c r="XEW494" s="189"/>
      <c r="XEX494" s="189"/>
      <c r="XEY494" s="189"/>
      <c r="XEZ494" s="189"/>
      <c r="XFA494" s="189"/>
      <c r="XFB494" s="189"/>
      <c r="XFC494" s="189"/>
      <c r="XFD494" s="189"/>
    </row>
    <row r="495" spans="1:25 16375:16384" s="54" customFormat="1" ht="42" customHeight="1" x14ac:dyDescent="0.2">
      <c r="A495" s="60"/>
      <c r="B495" s="60"/>
      <c r="C495" s="61"/>
      <c r="D495" s="61"/>
      <c r="E495" s="61"/>
      <c r="F495" s="61"/>
      <c r="G495" s="61"/>
      <c r="H495" s="61"/>
      <c r="I495" s="60"/>
      <c r="J495" s="60"/>
      <c r="K495" s="87"/>
      <c r="L495" s="62"/>
      <c r="M495" s="63"/>
      <c r="N495" s="64"/>
      <c r="O495" s="58"/>
      <c r="P495" s="64"/>
      <c r="Q495" s="58"/>
      <c r="R495" s="52"/>
      <c r="S495" s="60"/>
      <c r="T495" s="60"/>
      <c r="U495" s="60"/>
      <c r="V495" s="60"/>
      <c r="W495" s="20" t="b">
        <f t="shared" si="14"/>
        <v>1</v>
      </c>
      <c r="X495" s="19" t="b">
        <f t="shared" si="15"/>
        <v>1</v>
      </c>
      <c r="Y495" s="19" t="e">
        <f>O495&gt;___Summary!#REF!</f>
        <v>#REF!</v>
      </c>
      <c r="XEU495" s="189"/>
      <c r="XEV495" s="189"/>
      <c r="XEW495" s="189"/>
      <c r="XEX495" s="189"/>
      <c r="XEY495" s="189"/>
      <c r="XEZ495" s="189"/>
      <c r="XFA495" s="189"/>
      <c r="XFB495" s="189"/>
      <c r="XFC495" s="189"/>
      <c r="XFD495" s="189"/>
    </row>
    <row r="496" spans="1:25 16375:16384" s="54" customFormat="1" ht="42" customHeight="1" x14ac:dyDescent="0.2">
      <c r="A496" s="60"/>
      <c r="B496" s="60"/>
      <c r="C496" s="61"/>
      <c r="D496" s="61"/>
      <c r="E496" s="61"/>
      <c r="F496" s="61"/>
      <c r="G496" s="61"/>
      <c r="H496" s="61"/>
      <c r="I496" s="60"/>
      <c r="J496" s="60"/>
      <c r="K496" s="87"/>
      <c r="L496" s="62"/>
      <c r="M496" s="63"/>
      <c r="N496" s="64"/>
      <c r="O496" s="58"/>
      <c r="P496" s="64"/>
      <c r="Q496" s="58"/>
      <c r="R496" s="52"/>
      <c r="S496" s="60"/>
      <c r="T496" s="60"/>
      <c r="U496" s="60"/>
      <c r="V496" s="60"/>
      <c r="W496" s="20" t="b">
        <f t="shared" si="14"/>
        <v>1</v>
      </c>
      <c r="X496" s="19" t="b">
        <f t="shared" si="15"/>
        <v>1</v>
      </c>
      <c r="Y496" s="19" t="e">
        <f>O496&gt;___Summary!#REF!</f>
        <v>#REF!</v>
      </c>
      <c r="XEU496" s="189"/>
      <c r="XEV496" s="189"/>
      <c r="XEW496" s="189"/>
      <c r="XEX496" s="189"/>
      <c r="XEY496" s="189"/>
      <c r="XEZ496" s="189"/>
      <c r="XFA496" s="189"/>
      <c r="XFB496" s="189"/>
      <c r="XFC496" s="189"/>
      <c r="XFD496" s="189"/>
    </row>
    <row r="497" spans="1:25 16375:16384" s="54" customFormat="1" ht="42" customHeight="1" x14ac:dyDescent="0.2">
      <c r="A497" s="60"/>
      <c r="B497" s="60"/>
      <c r="C497" s="61"/>
      <c r="D497" s="61"/>
      <c r="E497" s="61"/>
      <c r="F497" s="61"/>
      <c r="G497" s="61"/>
      <c r="H497" s="61"/>
      <c r="I497" s="60"/>
      <c r="J497" s="60"/>
      <c r="K497" s="87"/>
      <c r="L497" s="62"/>
      <c r="M497" s="63"/>
      <c r="N497" s="64"/>
      <c r="O497" s="58"/>
      <c r="P497" s="64"/>
      <c r="Q497" s="58"/>
      <c r="R497" s="52"/>
      <c r="S497" s="60"/>
      <c r="T497" s="60"/>
      <c r="U497" s="60"/>
      <c r="V497" s="60"/>
      <c r="W497" s="20" t="b">
        <f t="shared" si="14"/>
        <v>1</v>
      </c>
      <c r="X497" s="19" t="b">
        <f t="shared" si="15"/>
        <v>1</v>
      </c>
      <c r="Y497" s="19" t="e">
        <f>O497&gt;___Summary!#REF!</f>
        <v>#REF!</v>
      </c>
      <c r="XEU497" s="189"/>
      <c r="XEV497" s="189"/>
      <c r="XEW497" s="189"/>
      <c r="XEX497" s="189"/>
      <c r="XEY497" s="189"/>
      <c r="XEZ497" s="189"/>
      <c r="XFA497" s="189"/>
      <c r="XFB497" s="189"/>
      <c r="XFC497" s="189"/>
      <c r="XFD497" s="189"/>
    </row>
    <row r="498" spans="1:25 16375:16384" s="54" customFormat="1" ht="42" customHeight="1" x14ac:dyDescent="0.2">
      <c r="A498" s="60"/>
      <c r="B498" s="60"/>
      <c r="C498" s="61"/>
      <c r="D498" s="61"/>
      <c r="E498" s="61"/>
      <c r="F498" s="61"/>
      <c r="G498" s="61"/>
      <c r="H498" s="61"/>
      <c r="I498" s="60"/>
      <c r="J498" s="60"/>
      <c r="K498" s="87"/>
      <c r="L498" s="62"/>
      <c r="M498" s="63"/>
      <c r="N498" s="64"/>
      <c r="O498" s="58"/>
      <c r="P498" s="64"/>
      <c r="Q498" s="58"/>
      <c r="R498" s="52"/>
      <c r="S498" s="60"/>
      <c r="T498" s="60"/>
      <c r="U498" s="60"/>
      <c r="V498" s="60"/>
      <c r="W498" s="20" t="b">
        <f t="shared" si="14"/>
        <v>1</v>
      </c>
      <c r="X498" s="19" t="b">
        <f t="shared" si="15"/>
        <v>1</v>
      </c>
      <c r="Y498" s="19" t="e">
        <f>O498&gt;___Summary!#REF!</f>
        <v>#REF!</v>
      </c>
      <c r="XEU498" s="189"/>
      <c r="XEV498" s="189"/>
      <c r="XEW498" s="189"/>
      <c r="XEX498" s="189"/>
      <c r="XEY498" s="189"/>
      <c r="XEZ498" s="189"/>
      <c r="XFA498" s="189"/>
      <c r="XFB498" s="189"/>
      <c r="XFC498" s="189"/>
      <c r="XFD498" s="189"/>
    </row>
    <row r="499" spans="1:25 16375:16384" s="54" customFormat="1" ht="42" customHeight="1" x14ac:dyDescent="0.2">
      <c r="A499" s="60"/>
      <c r="B499" s="60"/>
      <c r="C499" s="61"/>
      <c r="D499" s="61"/>
      <c r="E499" s="61"/>
      <c r="F499" s="61"/>
      <c r="G499" s="61"/>
      <c r="H499" s="61"/>
      <c r="I499" s="60"/>
      <c r="J499" s="60"/>
      <c r="K499" s="87"/>
      <c r="L499" s="62"/>
      <c r="M499" s="63"/>
      <c r="N499" s="64"/>
      <c r="O499" s="58"/>
      <c r="P499" s="64"/>
      <c r="Q499" s="58"/>
      <c r="R499" s="52"/>
      <c r="S499" s="60"/>
      <c r="T499" s="60"/>
      <c r="U499" s="60"/>
      <c r="V499" s="60"/>
      <c r="W499" s="20" t="b">
        <f t="shared" si="14"/>
        <v>1</v>
      </c>
      <c r="X499" s="19" t="b">
        <f t="shared" si="15"/>
        <v>1</v>
      </c>
      <c r="Y499" s="19" t="e">
        <f>O499&gt;___Summary!#REF!</f>
        <v>#REF!</v>
      </c>
      <c r="XEU499" s="189"/>
      <c r="XEV499" s="189"/>
      <c r="XEW499" s="189"/>
      <c r="XEX499" s="189"/>
      <c r="XEY499" s="189"/>
      <c r="XEZ499" s="189"/>
      <c r="XFA499" s="189"/>
      <c r="XFB499" s="189"/>
      <c r="XFC499" s="189"/>
      <c r="XFD499" s="189"/>
    </row>
    <row r="500" spans="1:25 16375:16384" s="54" customFormat="1" ht="42" customHeight="1" x14ac:dyDescent="0.2">
      <c r="A500" s="60"/>
      <c r="B500" s="60"/>
      <c r="C500" s="61"/>
      <c r="D500" s="61"/>
      <c r="E500" s="61"/>
      <c r="F500" s="61"/>
      <c r="G500" s="61"/>
      <c r="H500" s="61"/>
      <c r="I500" s="60"/>
      <c r="J500" s="60"/>
      <c r="K500" s="87"/>
      <c r="L500" s="62"/>
      <c r="M500" s="63"/>
      <c r="N500" s="64"/>
      <c r="O500" s="58"/>
      <c r="P500" s="64"/>
      <c r="Q500" s="58"/>
      <c r="R500" s="52"/>
      <c r="S500" s="60"/>
      <c r="T500" s="60"/>
      <c r="U500" s="60"/>
      <c r="V500" s="60"/>
      <c r="W500" s="20" t="b">
        <f t="shared" si="14"/>
        <v>1</v>
      </c>
      <c r="X500" s="19" t="b">
        <f t="shared" si="15"/>
        <v>1</v>
      </c>
      <c r="Y500" s="19" t="e">
        <f>O500&gt;___Summary!#REF!</f>
        <v>#REF!</v>
      </c>
      <c r="XEU500" s="189"/>
      <c r="XEV500" s="189"/>
      <c r="XEW500" s="189"/>
      <c r="XEX500" s="189"/>
      <c r="XEY500" s="189"/>
      <c r="XEZ500" s="189"/>
      <c r="XFA500" s="189"/>
      <c r="XFB500" s="189"/>
      <c r="XFC500" s="189"/>
      <c r="XFD500" s="189"/>
    </row>
    <row r="501" spans="1:25 16375:16384" s="54" customFormat="1" ht="42" customHeight="1" x14ac:dyDescent="0.2">
      <c r="A501" s="60"/>
      <c r="B501" s="60"/>
      <c r="C501" s="61"/>
      <c r="D501" s="61"/>
      <c r="E501" s="61"/>
      <c r="F501" s="61"/>
      <c r="G501" s="61"/>
      <c r="H501" s="61"/>
      <c r="I501" s="60"/>
      <c r="J501" s="60"/>
      <c r="K501" s="87"/>
      <c r="L501" s="62"/>
      <c r="M501" s="63"/>
      <c r="N501" s="64"/>
      <c r="O501" s="58"/>
      <c r="P501" s="64"/>
      <c r="Q501" s="58"/>
      <c r="R501" s="52"/>
      <c r="S501" s="60"/>
      <c r="T501" s="60"/>
      <c r="U501" s="60"/>
      <c r="V501" s="60"/>
      <c r="W501" s="20" t="b">
        <f t="shared" si="14"/>
        <v>1</v>
      </c>
      <c r="X501" s="19" t="b">
        <f t="shared" si="15"/>
        <v>1</v>
      </c>
      <c r="Y501" s="19" t="e">
        <f>O501&gt;___Summary!#REF!</f>
        <v>#REF!</v>
      </c>
      <c r="XEU501" s="189"/>
      <c r="XEV501" s="189"/>
      <c r="XEW501" s="189"/>
      <c r="XEX501" s="189"/>
      <c r="XEY501" s="189"/>
      <c r="XEZ501" s="189"/>
      <c r="XFA501" s="189"/>
      <c r="XFB501" s="189"/>
      <c r="XFC501" s="189"/>
      <c r="XFD501" s="189"/>
    </row>
    <row r="502" spans="1:25 16375:16384" s="54" customFormat="1" ht="42" customHeight="1" x14ac:dyDescent="0.2">
      <c r="A502" s="60"/>
      <c r="B502" s="60"/>
      <c r="C502" s="61"/>
      <c r="D502" s="61"/>
      <c r="E502" s="61"/>
      <c r="F502" s="61"/>
      <c r="G502" s="61"/>
      <c r="H502" s="61"/>
      <c r="I502" s="60"/>
      <c r="J502" s="60"/>
      <c r="K502" s="87"/>
      <c r="L502" s="62"/>
      <c r="M502" s="63"/>
      <c r="N502" s="64"/>
      <c r="O502" s="58"/>
      <c r="P502" s="64"/>
      <c r="Q502" s="58"/>
      <c r="R502" s="52"/>
      <c r="S502" s="60"/>
      <c r="T502" s="60"/>
      <c r="U502" s="60"/>
      <c r="V502" s="60"/>
      <c r="W502" s="20" t="b">
        <f t="shared" si="14"/>
        <v>1</v>
      </c>
      <c r="X502" s="19" t="b">
        <f t="shared" si="15"/>
        <v>1</v>
      </c>
      <c r="Y502" s="19" t="e">
        <f>O502&gt;___Summary!#REF!</f>
        <v>#REF!</v>
      </c>
      <c r="XEU502" s="189"/>
      <c r="XEV502" s="189"/>
      <c r="XEW502" s="189"/>
      <c r="XEX502" s="189"/>
      <c r="XEY502" s="189"/>
      <c r="XEZ502" s="189"/>
      <c r="XFA502" s="189"/>
      <c r="XFB502" s="189"/>
      <c r="XFC502" s="189"/>
      <c r="XFD502" s="189"/>
    </row>
    <row r="503" spans="1:25 16375:16384" s="54" customFormat="1" ht="42" customHeight="1" x14ac:dyDescent="0.2">
      <c r="A503" s="60"/>
      <c r="B503" s="60"/>
      <c r="C503" s="61"/>
      <c r="D503" s="61"/>
      <c r="E503" s="61"/>
      <c r="F503" s="61"/>
      <c r="G503" s="61"/>
      <c r="H503" s="61"/>
      <c r="I503" s="60"/>
      <c r="J503" s="60"/>
      <c r="K503" s="87"/>
      <c r="L503" s="62"/>
      <c r="M503" s="63"/>
      <c r="N503" s="64"/>
      <c r="O503" s="58"/>
      <c r="P503" s="64"/>
      <c r="Q503" s="58"/>
      <c r="R503" s="52"/>
      <c r="S503" s="60"/>
      <c r="T503" s="60"/>
      <c r="U503" s="60"/>
      <c r="V503" s="60"/>
      <c r="W503" s="20" t="b">
        <f t="shared" si="14"/>
        <v>1</v>
      </c>
      <c r="X503" s="19" t="b">
        <f t="shared" si="15"/>
        <v>1</v>
      </c>
      <c r="Y503" s="19" t="e">
        <f>O503&gt;___Summary!#REF!</f>
        <v>#REF!</v>
      </c>
      <c r="XEU503" s="189"/>
      <c r="XEV503" s="189"/>
      <c r="XEW503" s="189"/>
      <c r="XEX503" s="189"/>
      <c r="XEY503" s="189"/>
      <c r="XEZ503" s="189"/>
      <c r="XFA503" s="189"/>
      <c r="XFB503" s="189"/>
      <c r="XFC503" s="189"/>
      <c r="XFD503" s="189"/>
    </row>
    <row r="504" spans="1:25 16375:16384" s="54" customFormat="1" ht="42" customHeight="1" x14ac:dyDescent="0.2">
      <c r="A504" s="60"/>
      <c r="B504" s="60"/>
      <c r="C504" s="61"/>
      <c r="D504" s="61"/>
      <c r="E504" s="61"/>
      <c r="F504" s="61"/>
      <c r="G504" s="61"/>
      <c r="H504" s="61"/>
      <c r="I504" s="60"/>
      <c r="J504" s="60"/>
      <c r="K504" s="87"/>
      <c r="L504" s="62"/>
      <c r="M504" s="63"/>
      <c r="N504" s="64"/>
      <c r="O504" s="58"/>
      <c r="P504" s="64"/>
      <c r="Q504" s="58"/>
      <c r="R504" s="52"/>
      <c r="S504" s="60"/>
      <c r="T504" s="60"/>
      <c r="U504" s="60"/>
      <c r="V504" s="60"/>
      <c r="W504" s="20" t="b">
        <f t="shared" si="14"/>
        <v>1</v>
      </c>
      <c r="X504" s="19" t="b">
        <f t="shared" si="15"/>
        <v>1</v>
      </c>
      <c r="Y504" s="19" t="e">
        <f>O504&gt;___Summary!#REF!</f>
        <v>#REF!</v>
      </c>
      <c r="XEU504" s="189"/>
      <c r="XEV504" s="189"/>
      <c r="XEW504" s="189"/>
      <c r="XEX504" s="189"/>
      <c r="XEY504" s="189"/>
      <c r="XEZ504" s="189"/>
      <c r="XFA504" s="189"/>
      <c r="XFB504" s="189"/>
      <c r="XFC504" s="189"/>
      <c r="XFD504" s="189"/>
    </row>
    <row r="505" spans="1:25 16375:16384" s="54" customFormat="1" ht="42" customHeight="1" x14ac:dyDescent="0.2">
      <c r="A505" s="60"/>
      <c r="B505" s="60"/>
      <c r="C505" s="61"/>
      <c r="D505" s="61"/>
      <c r="E505" s="61"/>
      <c r="F505" s="61"/>
      <c r="G505" s="61"/>
      <c r="H505" s="61"/>
      <c r="I505" s="60"/>
      <c r="J505" s="60"/>
      <c r="K505" s="87"/>
      <c r="L505" s="62"/>
      <c r="M505" s="63"/>
      <c r="N505" s="64"/>
      <c r="O505" s="58"/>
      <c r="P505" s="64"/>
      <c r="Q505" s="58"/>
      <c r="R505" s="52"/>
      <c r="S505" s="60"/>
      <c r="T505" s="60"/>
      <c r="U505" s="60"/>
      <c r="V505" s="60"/>
      <c r="W505" s="20" t="b">
        <f t="shared" si="14"/>
        <v>1</v>
      </c>
      <c r="X505" s="19" t="b">
        <f t="shared" si="15"/>
        <v>1</v>
      </c>
      <c r="Y505" s="19" t="e">
        <f>O505&gt;___Summary!#REF!</f>
        <v>#REF!</v>
      </c>
      <c r="XEU505" s="189"/>
      <c r="XEV505" s="189"/>
      <c r="XEW505" s="189"/>
      <c r="XEX505" s="189"/>
      <c r="XEY505" s="189"/>
      <c r="XEZ505" s="189"/>
      <c r="XFA505" s="189"/>
      <c r="XFB505" s="189"/>
      <c r="XFC505" s="189"/>
      <c r="XFD505" s="189"/>
    </row>
    <row r="506" spans="1:25 16375:16384" s="54" customFormat="1" ht="42" customHeight="1" x14ac:dyDescent="0.2">
      <c r="A506" s="60"/>
      <c r="B506" s="60"/>
      <c r="C506" s="61"/>
      <c r="D506" s="61"/>
      <c r="E506" s="61"/>
      <c r="F506" s="61"/>
      <c r="G506" s="61"/>
      <c r="H506" s="61"/>
      <c r="I506" s="60"/>
      <c r="J506" s="60"/>
      <c r="K506" s="87"/>
      <c r="L506" s="62"/>
      <c r="M506" s="63"/>
      <c r="N506" s="64"/>
      <c r="O506" s="58"/>
      <c r="P506" s="64"/>
      <c r="Q506" s="58"/>
      <c r="R506" s="52"/>
      <c r="S506" s="60"/>
      <c r="T506" s="60"/>
      <c r="U506" s="60"/>
      <c r="V506" s="60"/>
      <c r="W506" s="20" t="b">
        <f t="shared" si="14"/>
        <v>1</v>
      </c>
      <c r="X506" s="19" t="b">
        <f t="shared" si="15"/>
        <v>1</v>
      </c>
      <c r="Y506" s="19" t="e">
        <f>O506&gt;___Summary!#REF!</f>
        <v>#REF!</v>
      </c>
      <c r="XEU506" s="189"/>
      <c r="XEV506" s="189"/>
      <c r="XEW506" s="189"/>
      <c r="XEX506" s="189"/>
      <c r="XEY506" s="189"/>
      <c r="XEZ506" s="189"/>
      <c r="XFA506" s="189"/>
      <c r="XFB506" s="189"/>
      <c r="XFC506" s="189"/>
      <c r="XFD506" s="189"/>
    </row>
    <row r="507" spans="1:25 16375:16384" s="54" customFormat="1" ht="42" customHeight="1" x14ac:dyDescent="0.2">
      <c r="A507" s="60"/>
      <c r="B507" s="60"/>
      <c r="C507" s="61"/>
      <c r="D507" s="61"/>
      <c r="E507" s="61"/>
      <c r="F507" s="61"/>
      <c r="G507" s="61"/>
      <c r="H507" s="61"/>
      <c r="I507" s="60"/>
      <c r="J507" s="60"/>
      <c r="K507" s="87"/>
      <c r="L507" s="62"/>
      <c r="M507" s="63"/>
      <c r="N507" s="64"/>
      <c r="O507" s="58"/>
      <c r="P507" s="64"/>
      <c r="Q507" s="58"/>
      <c r="R507" s="52"/>
      <c r="S507" s="60"/>
      <c r="T507" s="60"/>
      <c r="U507" s="60"/>
      <c r="V507" s="60"/>
      <c r="W507" s="20" t="b">
        <f t="shared" si="14"/>
        <v>1</v>
      </c>
      <c r="X507" s="19" t="b">
        <f t="shared" si="15"/>
        <v>1</v>
      </c>
      <c r="Y507" s="19" t="e">
        <f>O507&gt;___Summary!#REF!</f>
        <v>#REF!</v>
      </c>
      <c r="XEU507" s="189"/>
      <c r="XEV507" s="189"/>
      <c r="XEW507" s="189"/>
      <c r="XEX507" s="189"/>
      <c r="XEY507" s="189"/>
      <c r="XEZ507" s="189"/>
      <c r="XFA507" s="189"/>
      <c r="XFB507" s="189"/>
      <c r="XFC507" s="189"/>
      <c r="XFD507" s="189"/>
    </row>
    <row r="508" spans="1:25 16375:16384" s="54" customFormat="1" ht="42" customHeight="1" x14ac:dyDescent="0.2">
      <c r="A508" s="60"/>
      <c r="B508" s="60"/>
      <c r="C508" s="61"/>
      <c r="D508" s="61"/>
      <c r="E508" s="61"/>
      <c r="F508" s="61"/>
      <c r="G508" s="61"/>
      <c r="H508" s="61"/>
      <c r="I508" s="60"/>
      <c r="J508" s="60"/>
      <c r="K508" s="87"/>
      <c r="L508" s="62"/>
      <c r="M508" s="63"/>
      <c r="N508" s="64"/>
      <c r="O508" s="58"/>
      <c r="P508" s="64"/>
      <c r="Q508" s="58"/>
      <c r="R508" s="52"/>
      <c r="S508" s="60"/>
      <c r="T508" s="60"/>
      <c r="U508" s="60"/>
      <c r="V508" s="60"/>
      <c r="W508" s="20" t="b">
        <f t="shared" si="14"/>
        <v>1</v>
      </c>
      <c r="X508" s="19" t="b">
        <f t="shared" si="15"/>
        <v>1</v>
      </c>
      <c r="Y508" s="19" t="e">
        <f>O508&gt;___Summary!#REF!</f>
        <v>#REF!</v>
      </c>
      <c r="XEU508" s="189"/>
      <c r="XEV508" s="189"/>
      <c r="XEW508" s="189"/>
      <c r="XEX508" s="189"/>
      <c r="XEY508" s="189"/>
      <c r="XEZ508" s="189"/>
      <c r="XFA508" s="189"/>
      <c r="XFB508" s="189"/>
      <c r="XFC508" s="189"/>
      <c r="XFD508" s="189"/>
    </row>
    <row r="509" spans="1:25 16375:16384" s="54" customFormat="1" ht="42" customHeight="1" x14ac:dyDescent="0.2">
      <c r="A509" s="60"/>
      <c r="B509" s="60"/>
      <c r="C509" s="61"/>
      <c r="D509" s="61"/>
      <c r="E509" s="61"/>
      <c r="F509" s="61"/>
      <c r="G509" s="61"/>
      <c r="H509" s="61"/>
      <c r="I509" s="60"/>
      <c r="J509" s="60"/>
      <c r="K509" s="87"/>
      <c r="L509" s="62"/>
      <c r="M509" s="63"/>
      <c r="N509" s="64"/>
      <c r="O509" s="58"/>
      <c r="P509" s="64"/>
      <c r="Q509" s="58"/>
      <c r="R509" s="52"/>
      <c r="S509" s="60"/>
      <c r="T509" s="60"/>
      <c r="U509" s="60"/>
      <c r="V509" s="60"/>
      <c r="W509" s="20" t="b">
        <f t="shared" si="14"/>
        <v>1</v>
      </c>
      <c r="X509" s="19" t="b">
        <f t="shared" si="15"/>
        <v>1</v>
      </c>
      <c r="Y509" s="19" t="e">
        <f>O509&gt;___Summary!#REF!</f>
        <v>#REF!</v>
      </c>
      <c r="XEU509" s="189"/>
      <c r="XEV509" s="189"/>
      <c r="XEW509" s="189"/>
      <c r="XEX509" s="189"/>
      <c r="XEY509" s="189"/>
      <c r="XEZ509" s="189"/>
      <c r="XFA509" s="189"/>
      <c r="XFB509" s="189"/>
      <c r="XFC509" s="189"/>
      <c r="XFD509" s="189"/>
    </row>
    <row r="510" spans="1:25 16375:16384" s="54" customFormat="1" ht="42" customHeight="1" x14ac:dyDescent="0.2">
      <c r="A510" s="60"/>
      <c r="B510" s="60"/>
      <c r="C510" s="61"/>
      <c r="D510" s="61"/>
      <c r="E510" s="61"/>
      <c r="F510" s="61"/>
      <c r="G510" s="61"/>
      <c r="H510" s="61"/>
      <c r="I510" s="60"/>
      <c r="J510" s="60"/>
      <c r="K510" s="87"/>
      <c r="L510" s="62"/>
      <c r="M510" s="63"/>
      <c r="N510" s="64"/>
      <c r="O510" s="58"/>
      <c r="P510" s="64"/>
      <c r="Q510" s="58"/>
      <c r="R510" s="52"/>
      <c r="S510" s="60"/>
      <c r="T510" s="60"/>
      <c r="U510" s="60"/>
      <c r="V510" s="60"/>
      <c r="W510" s="20" t="b">
        <f t="shared" si="14"/>
        <v>1</v>
      </c>
      <c r="X510" s="19" t="b">
        <f t="shared" si="15"/>
        <v>1</v>
      </c>
      <c r="Y510" s="19" t="e">
        <f>O510&gt;___Summary!#REF!</f>
        <v>#REF!</v>
      </c>
      <c r="XEU510" s="189"/>
      <c r="XEV510" s="189"/>
      <c r="XEW510" s="189"/>
      <c r="XEX510" s="189"/>
      <c r="XEY510" s="189"/>
      <c r="XEZ510" s="189"/>
      <c r="XFA510" s="189"/>
      <c r="XFB510" s="189"/>
      <c r="XFC510" s="189"/>
      <c r="XFD510" s="189"/>
    </row>
    <row r="511" spans="1:25 16375:16384" s="54" customFormat="1" ht="42" customHeight="1" x14ac:dyDescent="0.2">
      <c r="A511" s="60"/>
      <c r="B511" s="60"/>
      <c r="C511" s="61"/>
      <c r="D511" s="61"/>
      <c r="E511" s="61"/>
      <c r="F511" s="61"/>
      <c r="G511" s="61"/>
      <c r="H511" s="61"/>
      <c r="I511" s="60"/>
      <c r="J511" s="60"/>
      <c r="K511" s="87"/>
      <c r="L511" s="62"/>
      <c r="M511" s="63"/>
      <c r="N511" s="64"/>
      <c r="O511" s="58"/>
      <c r="P511" s="64"/>
      <c r="Q511" s="58"/>
      <c r="R511" s="52"/>
      <c r="S511" s="60"/>
      <c r="T511" s="60"/>
      <c r="U511" s="60"/>
      <c r="V511" s="60"/>
      <c r="W511" s="20" t="b">
        <f t="shared" si="14"/>
        <v>1</v>
      </c>
      <c r="X511" s="19" t="b">
        <f t="shared" si="15"/>
        <v>1</v>
      </c>
      <c r="Y511" s="19" t="e">
        <f>O511&gt;___Summary!#REF!</f>
        <v>#REF!</v>
      </c>
      <c r="XEU511" s="189"/>
      <c r="XEV511" s="189"/>
      <c r="XEW511" s="189"/>
      <c r="XEX511" s="189"/>
      <c r="XEY511" s="189"/>
      <c r="XEZ511" s="189"/>
      <c r="XFA511" s="189"/>
      <c r="XFB511" s="189"/>
      <c r="XFC511" s="189"/>
      <c r="XFD511" s="189"/>
    </row>
    <row r="512" spans="1:25 16375:16384" s="54" customFormat="1" ht="42" customHeight="1" x14ac:dyDescent="0.2">
      <c r="A512" s="60"/>
      <c r="B512" s="60"/>
      <c r="C512" s="61"/>
      <c r="D512" s="61"/>
      <c r="E512" s="61"/>
      <c r="F512" s="61"/>
      <c r="G512" s="61"/>
      <c r="H512" s="61"/>
      <c r="I512" s="60"/>
      <c r="J512" s="60"/>
      <c r="K512" s="87"/>
      <c r="L512" s="62"/>
      <c r="M512" s="63"/>
      <c r="N512" s="64"/>
      <c r="O512" s="58"/>
      <c r="P512" s="64"/>
      <c r="Q512" s="58"/>
      <c r="R512" s="52"/>
      <c r="S512" s="60"/>
      <c r="T512" s="60"/>
      <c r="U512" s="60"/>
      <c r="V512" s="60"/>
      <c r="W512" s="20" t="b">
        <f t="shared" si="14"/>
        <v>1</v>
      </c>
      <c r="X512" s="19" t="b">
        <f t="shared" si="15"/>
        <v>1</v>
      </c>
      <c r="Y512" s="19" t="e">
        <f>O512&gt;___Summary!#REF!</f>
        <v>#REF!</v>
      </c>
      <c r="XEU512" s="189"/>
      <c r="XEV512" s="189"/>
      <c r="XEW512" s="189"/>
      <c r="XEX512" s="189"/>
      <c r="XEY512" s="189"/>
      <c r="XEZ512" s="189"/>
      <c r="XFA512" s="189"/>
      <c r="XFB512" s="189"/>
      <c r="XFC512" s="189"/>
      <c r="XFD512" s="189"/>
    </row>
    <row r="513" spans="1:25 16375:16384" s="54" customFormat="1" ht="42" customHeight="1" x14ac:dyDescent="0.2">
      <c r="A513" s="60"/>
      <c r="B513" s="60"/>
      <c r="C513" s="61"/>
      <c r="D513" s="61"/>
      <c r="E513" s="61"/>
      <c r="F513" s="61"/>
      <c r="G513" s="61"/>
      <c r="H513" s="61"/>
      <c r="I513" s="60"/>
      <c r="J513" s="60"/>
      <c r="K513" s="87"/>
      <c r="L513" s="62"/>
      <c r="M513" s="63"/>
      <c r="N513" s="64"/>
      <c r="O513" s="58"/>
      <c r="P513" s="64"/>
      <c r="Q513" s="58"/>
      <c r="R513" s="52"/>
      <c r="S513" s="60"/>
      <c r="T513" s="60"/>
      <c r="U513" s="60"/>
      <c r="V513" s="60"/>
      <c r="W513" s="20" t="b">
        <f t="shared" si="14"/>
        <v>1</v>
      </c>
      <c r="X513" s="19" t="b">
        <f t="shared" si="15"/>
        <v>1</v>
      </c>
      <c r="Y513" s="19" t="e">
        <f>O513&gt;___Summary!#REF!</f>
        <v>#REF!</v>
      </c>
      <c r="XEU513" s="189"/>
      <c r="XEV513" s="189"/>
      <c r="XEW513" s="189"/>
      <c r="XEX513" s="189"/>
      <c r="XEY513" s="189"/>
      <c r="XEZ513" s="189"/>
      <c r="XFA513" s="189"/>
      <c r="XFB513" s="189"/>
      <c r="XFC513" s="189"/>
      <c r="XFD513" s="189"/>
    </row>
    <row r="514" spans="1:25 16375:16384" s="54" customFormat="1" ht="42" customHeight="1" x14ac:dyDescent="0.2">
      <c r="A514" s="60"/>
      <c r="B514" s="60"/>
      <c r="C514" s="61"/>
      <c r="D514" s="61"/>
      <c r="E514" s="61"/>
      <c r="F514" s="61"/>
      <c r="G514" s="61"/>
      <c r="H514" s="61"/>
      <c r="I514" s="60"/>
      <c r="J514" s="60"/>
      <c r="K514" s="87"/>
      <c r="L514" s="62"/>
      <c r="M514" s="63"/>
      <c r="N514" s="64"/>
      <c r="O514" s="58"/>
      <c r="P514" s="64"/>
      <c r="Q514" s="58"/>
      <c r="R514" s="52"/>
      <c r="S514" s="60"/>
      <c r="T514" s="60"/>
      <c r="U514" s="60"/>
      <c r="V514" s="60"/>
      <c r="W514" s="20" t="b">
        <f t="shared" si="14"/>
        <v>1</v>
      </c>
      <c r="X514" s="19" t="b">
        <f t="shared" si="15"/>
        <v>1</v>
      </c>
      <c r="Y514" s="19" t="e">
        <f>O514&gt;___Summary!#REF!</f>
        <v>#REF!</v>
      </c>
      <c r="XEU514" s="189"/>
      <c r="XEV514" s="189"/>
      <c r="XEW514" s="189"/>
      <c r="XEX514" s="189"/>
      <c r="XEY514" s="189"/>
      <c r="XEZ514" s="189"/>
      <c r="XFA514" s="189"/>
      <c r="XFB514" s="189"/>
      <c r="XFC514" s="189"/>
      <c r="XFD514" s="189"/>
    </row>
    <row r="515" spans="1:25 16375:16384" s="54" customFormat="1" ht="42" customHeight="1" x14ac:dyDescent="0.2">
      <c r="A515" s="60"/>
      <c r="B515" s="60"/>
      <c r="C515" s="61"/>
      <c r="D515" s="61"/>
      <c r="E515" s="61"/>
      <c r="F515" s="61"/>
      <c r="G515" s="61"/>
      <c r="H515" s="61"/>
      <c r="I515" s="60"/>
      <c r="J515" s="60"/>
      <c r="K515" s="87"/>
      <c r="L515" s="62"/>
      <c r="M515" s="63"/>
      <c r="N515" s="64"/>
      <c r="O515" s="58"/>
      <c r="P515" s="64"/>
      <c r="Q515" s="58"/>
      <c r="R515" s="52"/>
      <c r="S515" s="60"/>
      <c r="T515" s="60"/>
      <c r="U515" s="60"/>
      <c r="V515" s="60"/>
      <c r="W515" s="20" t="b">
        <f t="shared" si="14"/>
        <v>1</v>
      </c>
      <c r="X515" s="19" t="b">
        <f t="shared" si="15"/>
        <v>1</v>
      </c>
      <c r="Y515" s="19" t="e">
        <f>O515&gt;___Summary!#REF!</f>
        <v>#REF!</v>
      </c>
      <c r="XEU515" s="189"/>
      <c r="XEV515" s="189"/>
      <c r="XEW515" s="189"/>
      <c r="XEX515" s="189"/>
      <c r="XEY515" s="189"/>
      <c r="XEZ515" s="189"/>
      <c r="XFA515" s="189"/>
      <c r="XFB515" s="189"/>
      <c r="XFC515" s="189"/>
      <c r="XFD515" s="189"/>
    </row>
    <row r="516" spans="1:25 16375:16384" s="54" customFormat="1" ht="42" customHeight="1" x14ac:dyDescent="0.2">
      <c r="A516" s="60"/>
      <c r="B516" s="60"/>
      <c r="C516" s="61"/>
      <c r="D516" s="61"/>
      <c r="E516" s="61"/>
      <c r="F516" s="61"/>
      <c r="G516" s="61"/>
      <c r="H516" s="61"/>
      <c r="I516" s="60"/>
      <c r="J516" s="60"/>
      <c r="K516" s="87"/>
      <c r="L516" s="62"/>
      <c r="M516" s="63"/>
      <c r="N516" s="64"/>
      <c r="O516" s="58"/>
      <c r="P516" s="64"/>
      <c r="Q516" s="58"/>
      <c r="R516" s="52"/>
      <c r="S516" s="60"/>
      <c r="T516" s="60"/>
      <c r="U516" s="60"/>
      <c r="V516" s="60"/>
      <c r="W516" s="20" t="b">
        <f t="shared" si="14"/>
        <v>1</v>
      </c>
      <c r="X516" s="19" t="b">
        <f t="shared" si="15"/>
        <v>1</v>
      </c>
      <c r="Y516" s="19" t="e">
        <f>O516&gt;___Summary!#REF!</f>
        <v>#REF!</v>
      </c>
      <c r="XEU516" s="189"/>
      <c r="XEV516" s="189"/>
      <c r="XEW516" s="189"/>
      <c r="XEX516" s="189"/>
      <c r="XEY516" s="189"/>
      <c r="XEZ516" s="189"/>
      <c r="XFA516" s="189"/>
      <c r="XFB516" s="189"/>
      <c r="XFC516" s="189"/>
      <c r="XFD516" s="189"/>
    </row>
    <row r="517" spans="1:25 16375:16384" s="54" customFormat="1" ht="42" customHeight="1" x14ac:dyDescent="0.2">
      <c r="A517" s="60"/>
      <c r="B517" s="60"/>
      <c r="C517" s="61"/>
      <c r="D517" s="61"/>
      <c r="E517" s="61"/>
      <c r="F517" s="61"/>
      <c r="G517" s="61"/>
      <c r="H517" s="61"/>
      <c r="I517" s="60"/>
      <c r="J517" s="60"/>
      <c r="K517" s="87"/>
      <c r="L517" s="62"/>
      <c r="M517" s="63"/>
      <c r="N517" s="64"/>
      <c r="O517" s="58"/>
      <c r="P517" s="64"/>
      <c r="Q517" s="58"/>
      <c r="R517" s="52"/>
      <c r="S517" s="60"/>
      <c r="T517" s="60"/>
      <c r="U517" s="60"/>
      <c r="V517" s="60"/>
      <c r="W517" s="20" t="b">
        <f t="shared" si="14"/>
        <v>1</v>
      </c>
      <c r="X517" s="19" t="b">
        <f t="shared" si="15"/>
        <v>1</v>
      </c>
      <c r="Y517" s="19" t="e">
        <f>O517&gt;___Summary!#REF!</f>
        <v>#REF!</v>
      </c>
      <c r="XEU517" s="189"/>
      <c r="XEV517" s="189"/>
      <c r="XEW517" s="189"/>
      <c r="XEX517" s="189"/>
      <c r="XEY517" s="189"/>
      <c r="XEZ517" s="189"/>
      <c r="XFA517" s="189"/>
      <c r="XFB517" s="189"/>
      <c r="XFC517" s="189"/>
      <c r="XFD517" s="189"/>
    </row>
    <row r="518" spans="1:25 16375:16384" s="54" customFormat="1" ht="42" customHeight="1" x14ac:dyDescent="0.2">
      <c r="A518" s="60"/>
      <c r="B518" s="60"/>
      <c r="C518" s="61"/>
      <c r="D518" s="61"/>
      <c r="E518" s="61"/>
      <c r="F518" s="61"/>
      <c r="G518" s="61"/>
      <c r="H518" s="61"/>
      <c r="I518" s="60"/>
      <c r="J518" s="60"/>
      <c r="K518" s="87"/>
      <c r="L518" s="62"/>
      <c r="M518" s="63"/>
      <c r="N518" s="64"/>
      <c r="O518" s="58"/>
      <c r="P518" s="64"/>
      <c r="Q518" s="58"/>
      <c r="R518" s="52"/>
      <c r="S518" s="60"/>
      <c r="T518" s="60"/>
      <c r="U518" s="60"/>
      <c r="V518" s="60"/>
      <c r="W518" s="20" t="b">
        <f t="shared" si="14"/>
        <v>1</v>
      </c>
      <c r="X518" s="19" t="b">
        <f t="shared" si="15"/>
        <v>1</v>
      </c>
      <c r="Y518" s="19" t="e">
        <f>O518&gt;___Summary!#REF!</f>
        <v>#REF!</v>
      </c>
      <c r="XEU518" s="189"/>
      <c r="XEV518" s="189"/>
      <c r="XEW518" s="189"/>
      <c r="XEX518" s="189"/>
      <c r="XEY518" s="189"/>
      <c r="XEZ518" s="189"/>
      <c r="XFA518" s="189"/>
      <c r="XFB518" s="189"/>
      <c r="XFC518" s="189"/>
      <c r="XFD518" s="189"/>
    </row>
    <row r="519" spans="1:25 16375:16384" s="54" customFormat="1" ht="42" customHeight="1" x14ac:dyDescent="0.2">
      <c r="A519" s="60"/>
      <c r="B519" s="60"/>
      <c r="C519" s="61"/>
      <c r="D519" s="61"/>
      <c r="E519" s="61"/>
      <c r="F519" s="61"/>
      <c r="G519" s="61"/>
      <c r="H519" s="61"/>
      <c r="I519" s="60"/>
      <c r="J519" s="60"/>
      <c r="K519" s="87"/>
      <c r="L519" s="62"/>
      <c r="M519" s="63"/>
      <c r="N519" s="64"/>
      <c r="O519" s="58"/>
      <c r="P519" s="64"/>
      <c r="Q519" s="58"/>
      <c r="R519" s="52"/>
      <c r="S519" s="60"/>
      <c r="T519" s="60"/>
      <c r="U519" s="60"/>
      <c r="V519" s="60"/>
      <c r="W519" s="20" t="b">
        <f t="shared" si="14"/>
        <v>1</v>
      </c>
      <c r="X519" s="19" t="b">
        <f t="shared" si="15"/>
        <v>1</v>
      </c>
      <c r="Y519" s="19" t="e">
        <f>O519&gt;___Summary!#REF!</f>
        <v>#REF!</v>
      </c>
      <c r="XEU519" s="189"/>
      <c r="XEV519" s="189"/>
      <c r="XEW519" s="189"/>
      <c r="XEX519" s="189"/>
      <c r="XEY519" s="189"/>
      <c r="XEZ519" s="189"/>
      <c r="XFA519" s="189"/>
      <c r="XFB519" s="189"/>
      <c r="XFC519" s="189"/>
      <c r="XFD519" s="189"/>
    </row>
    <row r="520" spans="1:25 16375:16384" s="54" customFormat="1" ht="42" customHeight="1" x14ac:dyDescent="0.2">
      <c r="A520" s="60"/>
      <c r="B520" s="60"/>
      <c r="C520" s="61"/>
      <c r="D520" s="61"/>
      <c r="E520" s="61"/>
      <c r="F520" s="61"/>
      <c r="G520" s="61"/>
      <c r="H520" s="61"/>
      <c r="I520" s="60"/>
      <c r="J520" s="60"/>
      <c r="K520" s="87"/>
      <c r="L520" s="62"/>
      <c r="M520" s="63"/>
      <c r="N520" s="64"/>
      <c r="O520" s="58"/>
      <c r="P520" s="64"/>
      <c r="Q520" s="58"/>
      <c r="R520" s="52"/>
      <c r="S520" s="60"/>
      <c r="T520" s="60"/>
      <c r="U520" s="60"/>
      <c r="V520" s="60"/>
      <c r="W520" s="20" t="b">
        <f t="shared" ref="W520:W583" si="16">O520&gt;=M520</f>
        <v>1</v>
      </c>
      <c r="X520" s="19" t="b">
        <f t="shared" ref="X520:X583" si="17">Q520&gt;=O520</f>
        <v>1</v>
      </c>
      <c r="Y520" s="19" t="e">
        <f>O520&gt;___Summary!#REF!</f>
        <v>#REF!</v>
      </c>
      <c r="XEU520" s="189"/>
      <c r="XEV520" s="189"/>
      <c r="XEW520" s="189"/>
      <c r="XEX520" s="189"/>
      <c r="XEY520" s="189"/>
      <c r="XEZ520" s="189"/>
      <c r="XFA520" s="189"/>
      <c r="XFB520" s="189"/>
      <c r="XFC520" s="189"/>
      <c r="XFD520" s="189"/>
    </row>
    <row r="521" spans="1:25 16375:16384" s="54" customFormat="1" ht="42" customHeight="1" x14ac:dyDescent="0.2">
      <c r="A521" s="60"/>
      <c r="B521" s="60"/>
      <c r="C521" s="61"/>
      <c r="D521" s="61"/>
      <c r="E521" s="61"/>
      <c r="F521" s="61"/>
      <c r="G521" s="61"/>
      <c r="H521" s="61"/>
      <c r="I521" s="60"/>
      <c r="J521" s="60"/>
      <c r="K521" s="87"/>
      <c r="L521" s="62"/>
      <c r="M521" s="63"/>
      <c r="N521" s="64"/>
      <c r="O521" s="58"/>
      <c r="P521" s="64"/>
      <c r="Q521" s="58"/>
      <c r="R521" s="52"/>
      <c r="S521" s="60"/>
      <c r="T521" s="60"/>
      <c r="U521" s="60"/>
      <c r="V521" s="60"/>
      <c r="W521" s="20" t="b">
        <f t="shared" si="16"/>
        <v>1</v>
      </c>
      <c r="X521" s="19" t="b">
        <f t="shared" si="17"/>
        <v>1</v>
      </c>
      <c r="Y521" s="19" t="e">
        <f>O521&gt;___Summary!#REF!</f>
        <v>#REF!</v>
      </c>
      <c r="XEU521" s="189"/>
      <c r="XEV521" s="189"/>
      <c r="XEW521" s="189"/>
      <c r="XEX521" s="189"/>
      <c r="XEY521" s="189"/>
      <c r="XEZ521" s="189"/>
      <c r="XFA521" s="189"/>
      <c r="XFB521" s="189"/>
      <c r="XFC521" s="189"/>
      <c r="XFD521" s="189"/>
    </row>
    <row r="522" spans="1:25 16375:16384" s="54" customFormat="1" ht="42" customHeight="1" x14ac:dyDescent="0.2">
      <c r="A522" s="60"/>
      <c r="B522" s="60"/>
      <c r="C522" s="61"/>
      <c r="D522" s="61"/>
      <c r="E522" s="61"/>
      <c r="F522" s="61"/>
      <c r="G522" s="61"/>
      <c r="H522" s="61"/>
      <c r="I522" s="60"/>
      <c r="J522" s="60"/>
      <c r="K522" s="87"/>
      <c r="L522" s="62"/>
      <c r="M522" s="63"/>
      <c r="N522" s="64"/>
      <c r="O522" s="58"/>
      <c r="P522" s="64"/>
      <c r="Q522" s="58"/>
      <c r="R522" s="52"/>
      <c r="S522" s="60"/>
      <c r="T522" s="60"/>
      <c r="U522" s="60"/>
      <c r="V522" s="60"/>
      <c r="W522" s="20" t="b">
        <f t="shared" si="16"/>
        <v>1</v>
      </c>
      <c r="X522" s="19" t="b">
        <f t="shared" si="17"/>
        <v>1</v>
      </c>
      <c r="Y522" s="19" t="e">
        <f>O522&gt;___Summary!#REF!</f>
        <v>#REF!</v>
      </c>
      <c r="XEU522" s="189"/>
      <c r="XEV522" s="189"/>
      <c r="XEW522" s="189"/>
      <c r="XEX522" s="189"/>
      <c r="XEY522" s="189"/>
      <c r="XEZ522" s="189"/>
      <c r="XFA522" s="189"/>
      <c r="XFB522" s="189"/>
      <c r="XFC522" s="189"/>
      <c r="XFD522" s="189"/>
    </row>
    <row r="523" spans="1:25 16375:16384" s="54" customFormat="1" ht="42" customHeight="1" x14ac:dyDescent="0.2">
      <c r="A523" s="60"/>
      <c r="B523" s="60"/>
      <c r="C523" s="61"/>
      <c r="D523" s="61"/>
      <c r="E523" s="61"/>
      <c r="F523" s="61"/>
      <c r="G523" s="61"/>
      <c r="H523" s="61"/>
      <c r="I523" s="60"/>
      <c r="J523" s="60"/>
      <c r="K523" s="87"/>
      <c r="L523" s="62"/>
      <c r="M523" s="63"/>
      <c r="N523" s="64"/>
      <c r="O523" s="58"/>
      <c r="P523" s="64"/>
      <c r="Q523" s="58"/>
      <c r="R523" s="52"/>
      <c r="S523" s="60"/>
      <c r="T523" s="60"/>
      <c r="U523" s="60"/>
      <c r="V523" s="60"/>
      <c r="W523" s="20" t="b">
        <f t="shared" si="16"/>
        <v>1</v>
      </c>
      <c r="X523" s="19" t="b">
        <f t="shared" si="17"/>
        <v>1</v>
      </c>
      <c r="Y523" s="19" t="e">
        <f>O523&gt;___Summary!#REF!</f>
        <v>#REF!</v>
      </c>
      <c r="XEU523" s="189"/>
      <c r="XEV523" s="189"/>
      <c r="XEW523" s="189"/>
      <c r="XEX523" s="189"/>
      <c r="XEY523" s="189"/>
      <c r="XEZ523" s="189"/>
      <c r="XFA523" s="189"/>
      <c r="XFB523" s="189"/>
      <c r="XFC523" s="189"/>
      <c r="XFD523" s="189"/>
    </row>
    <row r="524" spans="1:25 16375:16384" s="54" customFormat="1" ht="42" customHeight="1" x14ac:dyDescent="0.2">
      <c r="A524" s="60"/>
      <c r="B524" s="60"/>
      <c r="C524" s="61"/>
      <c r="D524" s="61"/>
      <c r="E524" s="61"/>
      <c r="F524" s="61"/>
      <c r="G524" s="61"/>
      <c r="H524" s="61"/>
      <c r="I524" s="60"/>
      <c r="J524" s="60"/>
      <c r="K524" s="87"/>
      <c r="L524" s="62"/>
      <c r="M524" s="63"/>
      <c r="N524" s="64"/>
      <c r="O524" s="58"/>
      <c r="P524" s="64"/>
      <c r="Q524" s="58"/>
      <c r="R524" s="52"/>
      <c r="S524" s="60"/>
      <c r="T524" s="60"/>
      <c r="U524" s="60"/>
      <c r="V524" s="60"/>
      <c r="W524" s="20" t="b">
        <f t="shared" si="16"/>
        <v>1</v>
      </c>
      <c r="X524" s="19" t="b">
        <f t="shared" si="17"/>
        <v>1</v>
      </c>
      <c r="Y524" s="19" t="e">
        <f>O524&gt;___Summary!#REF!</f>
        <v>#REF!</v>
      </c>
      <c r="XEU524" s="189"/>
      <c r="XEV524" s="189"/>
      <c r="XEW524" s="189"/>
      <c r="XEX524" s="189"/>
      <c r="XEY524" s="189"/>
      <c r="XEZ524" s="189"/>
      <c r="XFA524" s="189"/>
      <c r="XFB524" s="189"/>
      <c r="XFC524" s="189"/>
      <c r="XFD524" s="189"/>
    </row>
    <row r="525" spans="1:25 16375:16384" s="54" customFormat="1" ht="42" customHeight="1" x14ac:dyDescent="0.2">
      <c r="A525" s="60"/>
      <c r="B525" s="60"/>
      <c r="C525" s="61"/>
      <c r="D525" s="61"/>
      <c r="E525" s="61"/>
      <c r="F525" s="61"/>
      <c r="G525" s="61"/>
      <c r="H525" s="61"/>
      <c r="I525" s="60"/>
      <c r="J525" s="60"/>
      <c r="K525" s="87"/>
      <c r="L525" s="62"/>
      <c r="M525" s="63"/>
      <c r="N525" s="64"/>
      <c r="O525" s="58"/>
      <c r="P525" s="64"/>
      <c r="Q525" s="58"/>
      <c r="R525" s="52"/>
      <c r="S525" s="60"/>
      <c r="T525" s="60"/>
      <c r="U525" s="60"/>
      <c r="V525" s="60"/>
      <c r="W525" s="20" t="b">
        <f t="shared" si="16"/>
        <v>1</v>
      </c>
      <c r="X525" s="19" t="b">
        <f t="shared" si="17"/>
        <v>1</v>
      </c>
      <c r="Y525" s="19" t="e">
        <f>O525&gt;___Summary!#REF!</f>
        <v>#REF!</v>
      </c>
      <c r="XEU525" s="189"/>
      <c r="XEV525" s="189"/>
      <c r="XEW525" s="189"/>
      <c r="XEX525" s="189"/>
      <c r="XEY525" s="189"/>
      <c r="XEZ525" s="189"/>
      <c r="XFA525" s="189"/>
      <c r="XFB525" s="189"/>
      <c r="XFC525" s="189"/>
      <c r="XFD525" s="189"/>
    </row>
    <row r="526" spans="1:25 16375:16384" s="54" customFormat="1" ht="42" customHeight="1" x14ac:dyDescent="0.2">
      <c r="A526" s="60"/>
      <c r="B526" s="60"/>
      <c r="C526" s="61"/>
      <c r="D526" s="61"/>
      <c r="E526" s="61"/>
      <c r="F526" s="61"/>
      <c r="G526" s="61"/>
      <c r="H526" s="61"/>
      <c r="I526" s="60"/>
      <c r="J526" s="60"/>
      <c r="K526" s="87"/>
      <c r="L526" s="62"/>
      <c r="M526" s="63"/>
      <c r="N526" s="64"/>
      <c r="O526" s="58"/>
      <c r="P526" s="64"/>
      <c r="Q526" s="58"/>
      <c r="R526" s="52"/>
      <c r="S526" s="60"/>
      <c r="T526" s="60"/>
      <c r="U526" s="60"/>
      <c r="V526" s="60"/>
      <c r="W526" s="20" t="b">
        <f t="shared" si="16"/>
        <v>1</v>
      </c>
      <c r="X526" s="19" t="b">
        <f t="shared" si="17"/>
        <v>1</v>
      </c>
      <c r="Y526" s="19" t="e">
        <f>O526&gt;___Summary!#REF!</f>
        <v>#REF!</v>
      </c>
      <c r="XEU526" s="189"/>
      <c r="XEV526" s="189"/>
      <c r="XEW526" s="189"/>
      <c r="XEX526" s="189"/>
      <c r="XEY526" s="189"/>
      <c r="XEZ526" s="189"/>
      <c r="XFA526" s="189"/>
      <c r="XFB526" s="189"/>
      <c r="XFC526" s="189"/>
      <c r="XFD526" s="189"/>
    </row>
    <row r="527" spans="1:25 16375:16384" s="54" customFormat="1" ht="42" customHeight="1" x14ac:dyDescent="0.2">
      <c r="A527" s="60"/>
      <c r="B527" s="60"/>
      <c r="C527" s="61"/>
      <c r="D527" s="61"/>
      <c r="E527" s="61"/>
      <c r="F527" s="61"/>
      <c r="G527" s="61"/>
      <c r="H527" s="61"/>
      <c r="I527" s="60"/>
      <c r="J527" s="60"/>
      <c r="K527" s="87"/>
      <c r="L527" s="62"/>
      <c r="M527" s="63"/>
      <c r="N527" s="64"/>
      <c r="O527" s="58"/>
      <c r="P527" s="64"/>
      <c r="Q527" s="58"/>
      <c r="R527" s="52"/>
      <c r="S527" s="60"/>
      <c r="T527" s="60"/>
      <c r="U527" s="60"/>
      <c r="V527" s="60"/>
      <c r="W527" s="20" t="b">
        <f t="shared" si="16"/>
        <v>1</v>
      </c>
      <c r="X527" s="19" t="b">
        <f t="shared" si="17"/>
        <v>1</v>
      </c>
      <c r="Y527" s="19" t="e">
        <f>O527&gt;___Summary!#REF!</f>
        <v>#REF!</v>
      </c>
      <c r="XEU527" s="189"/>
      <c r="XEV527" s="189"/>
      <c r="XEW527" s="189"/>
      <c r="XEX527" s="189"/>
      <c r="XEY527" s="189"/>
      <c r="XEZ527" s="189"/>
      <c r="XFA527" s="189"/>
      <c r="XFB527" s="189"/>
      <c r="XFC527" s="189"/>
      <c r="XFD527" s="189"/>
    </row>
    <row r="528" spans="1:25 16375:16384" s="54" customFormat="1" ht="42" customHeight="1" x14ac:dyDescent="0.2">
      <c r="A528" s="60"/>
      <c r="B528" s="60"/>
      <c r="C528" s="61"/>
      <c r="D528" s="61"/>
      <c r="E528" s="61"/>
      <c r="F528" s="61"/>
      <c r="G528" s="61"/>
      <c r="H528" s="61"/>
      <c r="I528" s="60"/>
      <c r="J528" s="60"/>
      <c r="K528" s="87"/>
      <c r="L528" s="62"/>
      <c r="M528" s="63"/>
      <c r="N528" s="64"/>
      <c r="O528" s="58"/>
      <c r="P528" s="64"/>
      <c r="Q528" s="58"/>
      <c r="R528" s="52"/>
      <c r="S528" s="60"/>
      <c r="T528" s="60"/>
      <c r="U528" s="60"/>
      <c r="V528" s="60"/>
      <c r="W528" s="20" t="b">
        <f t="shared" si="16"/>
        <v>1</v>
      </c>
      <c r="X528" s="19" t="b">
        <f t="shared" si="17"/>
        <v>1</v>
      </c>
      <c r="Y528" s="19" t="e">
        <f>O528&gt;___Summary!#REF!</f>
        <v>#REF!</v>
      </c>
      <c r="XEU528" s="189"/>
      <c r="XEV528" s="189"/>
      <c r="XEW528" s="189"/>
      <c r="XEX528" s="189"/>
      <c r="XEY528" s="189"/>
      <c r="XEZ528" s="189"/>
      <c r="XFA528" s="189"/>
      <c r="XFB528" s="189"/>
      <c r="XFC528" s="189"/>
      <c r="XFD528" s="189"/>
    </row>
    <row r="529" spans="1:25 16375:16384" s="54" customFormat="1" ht="42" customHeight="1" x14ac:dyDescent="0.2">
      <c r="A529" s="60"/>
      <c r="B529" s="60"/>
      <c r="C529" s="61"/>
      <c r="D529" s="61"/>
      <c r="E529" s="61"/>
      <c r="F529" s="61"/>
      <c r="G529" s="61"/>
      <c r="H529" s="61"/>
      <c r="I529" s="60"/>
      <c r="J529" s="60"/>
      <c r="K529" s="87"/>
      <c r="L529" s="62"/>
      <c r="M529" s="63"/>
      <c r="N529" s="64"/>
      <c r="O529" s="58"/>
      <c r="P529" s="64"/>
      <c r="Q529" s="58"/>
      <c r="R529" s="52"/>
      <c r="S529" s="60"/>
      <c r="T529" s="60"/>
      <c r="U529" s="60"/>
      <c r="V529" s="60"/>
      <c r="W529" s="20" t="b">
        <f t="shared" si="16"/>
        <v>1</v>
      </c>
      <c r="X529" s="19" t="b">
        <f t="shared" si="17"/>
        <v>1</v>
      </c>
      <c r="Y529" s="19" t="e">
        <f>O529&gt;___Summary!#REF!</f>
        <v>#REF!</v>
      </c>
      <c r="XEU529" s="189"/>
      <c r="XEV529" s="189"/>
      <c r="XEW529" s="189"/>
      <c r="XEX529" s="189"/>
      <c r="XEY529" s="189"/>
      <c r="XEZ529" s="189"/>
      <c r="XFA529" s="189"/>
      <c r="XFB529" s="189"/>
      <c r="XFC529" s="189"/>
      <c r="XFD529" s="189"/>
    </row>
    <row r="530" spans="1:25 16375:16384" s="54" customFormat="1" ht="42" customHeight="1" x14ac:dyDescent="0.2">
      <c r="A530" s="60"/>
      <c r="B530" s="60"/>
      <c r="C530" s="61"/>
      <c r="D530" s="61"/>
      <c r="E530" s="61"/>
      <c r="F530" s="61"/>
      <c r="G530" s="61"/>
      <c r="H530" s="61"/>
      <c r="I530" s="60"/>
      <c r="J530" s="60"/>
      <c r="K530" s="87"/>
      <c r="L530" s="62"/>
      <c r="M530" s="63"/>
      <c r="N530" s="64"/>
      <c r="O530" s="58"/>
      <c r="P530" s="64"/>
      <c r="Q530" s="58"/>
      <c r="R530" s="52"/>
      <c r="S530" s="60"/>
      <c r="T530" s="60"/>
      <c r="U530" s="60"/>
      <c r="V530" s="60"/>
      <c r="W530" s="20" t="b">
        <f t="shared" si="16"/>
        <v>1</v>
      </c>
      <c r="X530" s="19" t="b">
        <f t="shared" si="17"/>
        <v>1</v>
      </c>
      <c r="Y530" s="19" t="e">
        <f>O530&gt;___Summary!#REF!</f>
        <v>#REF!</v>
      </c>
      <c r="XEU530" s="189"/>
      <c r="XEV530" s="189"/>
      <c r="XEW530" s="189"/>
      <c r="XEX530" s="189"/>
      <c r="XEY530" s="189"/>
      <c r="XEZ530" s="189"/>
      <c r="XFA530" s="189"/>
      <c r="XFB530" s="189"/>
      <c r="XFC530" s="189"/>
      <c r="XFD530" s="189"/>
    </row>
    <row r="531" spans="1:25 16375:16384" s="54" customFormat="1" ht="42" customHeight="1" x14ac:dyDescent="0.2">
      <c r="A531" s="60"/>
      <c r="B531" s="60"/>
      <c r="C531" s="61"/>
      <c r="D531" s="61"/>
      <c r="E531" s="61"/>
      <c r="F531" s="61"/>
      <c r="G531" s="61"/>
      <c r="H531" s="61"/>
      <c r="I531" s="60"/>
      <c r="J531" s="60"/>
      <c r="K531" s="87"/>
      <c r="L531" s="62"/>
      <c r="M531" s="63"/>
      <c r="N531" s="64"/>
      <c r="O531" s="58"/>
      <c r="P531" s="64"/>
      <c r="Q531" s="58"/>
      <c r="R531" s="52"/>
      <c r="S531" s="60"/>
      <c r="T531" s="60"/>
      <c r="U531" s="60"/>
      <c r="V531" s="60"/>
      <c r="W531" s="20" t="b">
        <f t="shared" si="16"/>
        <v>1</v>
      </c>
      <c r="X531" s="19" t="b">
        <f t="shared" si="17"/>
        <v>1</v>
      </c>
      <c r="Y531" s="19" t="e">
        <f>O531&gt;___Summary!#REF!</f>
        <v>#REF!</v>
      </c>
      <c r="XEU531" s="189"/>
      <c r="XEV531" s="189"/>
      <c r="XEW531" s="189"/>
      <c r="XEX531" s="189"/>
      <c r="XEY531" s="189"/>
      <c r="XEZ531" s="189"/>
      <c r="XFA531" s="189"/>
      <c r="XFB531" s="189"/>
      <c r="XFC531" s="189"/>
      <c r="XFD531" s="189"/>
    </row>
    <row r="532" spans="1:25 16375:16384" s="54" customFormat="1" ht="42" customHeight="1" x14ac:dyDescent="0.2">
      <c r="A532" s="60"/>
      <c r="B532" s="60"/>
      <c r="C532" s="61"/>
      <c r="D532" s="61"/>
      <c r="E532" s="61"/>
      <c r="F532" s="61"/>
      <c r="G532" s="61"/>
      <c r="H532" s="61"/>
      <c r="I532" s="60"/>
      <c r="J532" s="60"/>
      <c r="K532" s="87"/>
      <c r="L532" s="62"/>
      <c r="M532" s="63"/>
      <c r="N532" s="64"/>
      <c r="O532" s="58"/>
      <c r="P532" s="64"/>
      <c r="Q532" s="58"/>
      <c r="R532" s="52"/>
      <c r="S532" s="60"/>
      <c r="T532" s="60"/>
      <c r="U532" s="60"/>
      <c r="V532" s="60"/>
      <c r="W532" s="20" t="b">
        <f t="shared" si="16"/>
        <v>1</v>
      </c>
      <c r="X532" s="19" t="b">
        <f t="shared" si="17"/>
        <v>1</v>
      </c>
      <c r="Y532" s="19" t="e">
        <f>O532&gt;___Summary!#REF!</f>
        <v>#REF!</v>
      </c>
      <c r="XEU532" s="189"/>
      <c r="XEV532" s="189"/>
      <c r="XEW532" s="189"/>
      <c r="XEX532" s="189"/>
      <c r="XEY532" s="189"/>
      <c r="XEZ532" s="189"/>
      <c r="XFA532" s="189"/>
      <c r="XFB532" s="189"/>
      <c r="XFC532" s="189"/>
      <c r="XFD532" s="189"/>
    </row>
    <row r="533" spans="1:25 16375:16384" s="54" customFormat="1" ht="42" customHeight="1" x14ac:dyDescent="0.2">
      <c r="A533" s="60"/>
      <c r="B533" s="60"/>
      <c r="C533" s="61"/>
      <c r="D533" s="61"/>
      <c r="E533" s="61"/>
      <c r="F533" s="61"/>
      <c r="G533" s="61"/>
      <c r="H533" s="61"/>
      <c r="I533" s="60"/>
      <c r="J533" s="60"/>
      <c r="K533" s="87"/>
      <c r="L533" s="62"/>
      <c r="M533" s="63"/>
      <c r="N533" s="64"/>
      <c r="O533" s="58"/>
      <c r="P533" s="64"/>
      <c r="Q533" s="58"/>
      <c r="R533" s="52"/>
      <c r="S533" s="60"/>
      <c r="T533" s="60"/>
      <c r="U533" s="60"/>
      <c r="V533" s="60"/>
      <c r="W533" s="20" t="b">
        <f t="shared" si="16"/>
        <v>1</v>
      </c>
      <c r="X533" s="19" t="b">
        <f t="shared" si="17"/>
        <v>1</v>
      </c>
      <c r="Y533" s="19" t="e">
        <f>O533&gt;___Summary!#REF!</f>
        <v>#REF!</v>
      </c>
      <c r="XEU533" s="189"/>
      <c r="XEV533" s="189"/>
      <c r="XEW533" s="189"/>
      <c r="XEX533" s="189"/>
      <c r="XEY533" s="189"/>
      <c r="XEZ533" s="189"/>
      <c r="XFA533" s="189"/>
      <c r="XFB533" s="189"/>
      <c r="XFC533" s="189"/>
      <c r="XFD533" s="189"/>
    </row>
    <row r="534" spans="1:25 16375:16384" s="54" customFormat="1" ht="42" customHeight="1" x14ac:dyDescent="0.2">
      <c r="A534" s="60"/>
      <c r="B534" s="60"/>
      <c r="C534" s="61"/>
      <c r="D534" s="61"/>
      <c r="E534" s="61"/>
      <c r="F534" s="61"/>
      <c r="G534" s="61"/>
      <c r="H534" s="61"/>
      <c r="I534" s="60"/>
      <c r="J534" s="60"/>
      <c r="K534" s="87"/>
      <c r="L534" s="62"/>
      <c r="M534" s="63"/>
      <c r="N534" s="64"/>
      <c r="O534" s="58"/>
      <c r="P534" s="64"/>
      <c r="Q534" s="58"/>
      <c r="R534" s="52"/>
      <c r="S534" s="60"/>
      <c r="T534" s="60"/>
      <c r="U534" s="60"/>
      <c r="V534" s="60"/>
      <c r="W534" s="20" t="b">
        <f t="shared" si="16"/>
        <v>1</v>
      </c>
      <c r="X534" s="19" t="b">
        <f t="shared" si="17"/>
        <v>1</v>
      </c>
      <c r="Y534" s="19" t="e">
        <f>O534&gt;___Summary!#REF!</f>
        <v>#REF!</v>
      </c>
      <c r="XEU534" s="189"/>
      <c r="XEV534" s="189"/>
      <c r="XEW534" s="189"/>
      <c r="XEX534" s="189"/>
      <c r="XEY534" s="189"/>
      <c r="XEZ534" s="189"/>
      <c r="XFA534" s="189"/>
      <c r="XFB534" s="189"/>
      <c r="XFC534" s="189"/>
      <c r="XFD534" s="189"/>
    </row>
    <row r="535" spans="1:25 16375:16384" s="54" customFormat="1" ht="42" customHeight="1" x14ac:dyDescent="0.2">
      <c r="A535" s="60"/>
      <c r="B535" s="60"/>
      <c r="C535" s="61"/>
      <c r="D535" s="61"/>
      <c r="E535" s="61"/>
      <c r="F535" s="61"/>
      <c r="G535" s="61"/>
      <c r="H535" s="61"/>
      <c r="I535" s="60"/>
      <c r="J535" s="60"/>
      <c r="K535" s="87"/>
      <c r="L535" s="62"/>
      <c r="M535" s="63"/>
      <c r="N535" s="64"/>
      <c r="O535" s="58"/>
      <c r="P535" s="64"/>
      <c r="Q535" s="58"/>
      <c r="R535" s="52"/>
      <c r="S535" s="60"/>
      <c r="T535" s="60"/>
      <c r="U535" s="60"/>
      <c r="V535" s="60"/>
      <c r="W535" s="20" t="b">
        <f t="shared" si="16"/>
        <v>1</v>
      </c>
      <c r="X535" s="19" t="b">
        <f t="shared" si="17"/>
        <v>1</v>
      </c>
      <c r="Y535" s="19" t="e">
        <f>O535&gt;___Summary!#REF!</f>
        <v>#REF!</v>
      </c>
      <c r="XEU535" s="189"/>
      <c r="XEV535" s="189"/>
      <c r="XEW535" s="189"/>
      <c r="XEX535" s="189"/>
      <c r="XEY535" s="189"/>
      <c r="XEZ535" s="189"/>
      <c r="XFA535" s="189"/>
      <c r="XFB535" s="189"/>
      <c r="XFC535" s="189"/>
      <c r="XFD535" s="189"/>
    </row>
    <row r="536" spans="1:25 16375:16384" s="54" customFormat="1" ht="42" customHeight="1" x14ac:dyDescent="0.2">
      <c r="A536" s="60"/>
      <c r="B536" s="60"/>
      <c r="C536" s="61"/>
      <c r="D536" s="61"/>
      <c r="E536" s="61"/>
      <c r="F536" s="61"/>
      <c r="G536" s="61"/>
      <c r="H536" s="61"/>
      <c r="I536" s="60"/>
      <c r="J536" s="60"/>
      <c r="K536" s="87"/>
      <c r="L536" s="62"/>
      <c r="M536" s="63"/>
      <c r="N536" s="64"/>
      <c r="O536" s="58"/>
      <c r="P536" s="64"/>
      <c r="Q536" s="58"/>
      <c r="R536" s="52"/>
      <c r="S536" s="60"/>
      <c r="T536" s="60"/>
      <c r="U536" s="60"/>
      <c r="V536" s="60"/>
      <c r="W536" s="20" t="b">
        <f t="shared" si="16"/>
        <v>1</v>
      </c>
      <c r="X536" s="19" t="b">
        <f t="shared" si="17"/>
        <v>1</v>
      </c>
      <c r="Y536" s="19" t="e">
        <f>O536&gt;___Summary!#REF!</f>
        <v>#REF!</v>
      </c>
      <c r="XEU536" s="189"/>
      <c r="XEV536" s="189"/>
      <c r="XEW536" s="189"/>
      <c r="XEX536" s="189"/>
      <c r="XEY536" s="189"/>
      <c r="XEZ536" s="189"/>
      <c r="XFA536" s="189"/>
      <c r="XFB536" s="189"/>
      <c r="XFC536" s="189"/>
      <c r="XFD536" s="189"/>
    </row>
    <row r="537" spans="1:25 16375:16384" s="54" customFormat="1" ht="42" customHeight="1" x14ac:dyDescent="0.2">
      <c r="A537" s="60"/>
      <c r="B537" s="60"/>
      <c r="C537" s="61"/>
      <c r="D537" s="61"/>
      <c r="E537" s="61"/>
      <c r="F537" s="61"/>
      <c r="G537" s="61"/>
      <c r="H537" s="61"/>
      <c r="I537" s="60"/>
      <c r="J537" s="60"/>
      <c r="K537" s="87"/>
      <c r="L537" s="62"/>
      <c r="M537" s="63"/>
      <c r="N537" s="64"/>
      <c r="O537" s="58"/>
      <c r="P537" s="64"/>
      <c r="Q537" s="58"/>
      <c r="R537" s="52"/>
      <c r="S537" s="60"/>
      <c r="T537" s="60"/>
      <c r="U537" s="60"/>
      <c r="V537" s="60"/>
      <c r="W537" s="20" t="b">
        <f t="shared" si="16"/>
        <v>1</v>
      </c>
      <c r="X537" s="19" t="b">
        <f t="shared" si="17"/>
        <v>1</v>
      </c>
      <c r="Y537" s="19" t="e">
        <f>O537&gt;___Summary!#REF!</f>
        <v>#REF!</v>
      </c>
      <c r="XEU537" s="189"/>
      <c r="XEV537" s="189"/>
      <c r="XEW537" s="189"/>
      <c r="XEX537" s="189"/>
      <c r="XEY537" s="189"/>
      <c r="XEZ537" s="189"/>
      <c r="XFA537" s="189"/>
      <c r="XFB537" s="189"/>
      <c r="XFC537" s="189"/>
      <c r="XFD537" s="189"/>
    </row>
    <row r="538" spans="1:25 16375:16384" s="54" customFormat="1" ht="42" customHeight="1" x14ac:dyDescent="0.2">
      <c r="A538" s="60"/>
      <c r="B538" s="60"/>
      <c r="C538" s="61"/>
      <c r="D538" s="61"/>
      <c r="E538" s="61"/>
      <c r="F538" s="61"/>
      <c r="G538" s="61"/>
      <c r="H538" s="61"/>
      <c r="I538" s="60"/>
      <c r="J538" s="60"/>
      <c r="K538" s="87"/>
      <c r="L538" s="62"/>
      <c r="M538" s="63"/>
      <c r="N538" s="64"/>
      <c r="O538" s="58"/>
      <c r="P538" s="64"/>
      <c r="Q538" s="58"/>
      <c r="R538" s="52"/>
      <c r="S538" s="60"/>
      <c r="T538" s="60"/>
      <c r="U538" s="60"/>
      <c r="V538" s="60"/>
      <c r="W538" s="20" t="b">
        <f t="shared" si="16"/>
        <v>1</v>
      </c>
      <c r="X538" s="19" t="b">
        <f t="shared" si="17"/>
        <v>1</v>
      </c>
      <c r="Y538" s="19" t="e">
        <f>O538&gt;___Summary!#REF!</f>
        <v>#REF!</v>
      </c>
      <c r="XEU538" s="189"/>
      <c r="XEV538" s="189"/>
      <c r="XEW538" s="189"/>
      <c r="XEX538" s="189"/>
      <c r="XEY538" s="189"/>
      <c r="XEZ538" s="189"/>
      <c r="XFA538" s="189"/>
      <c r="XFB538" s="189"/>
      <c r="XFC538" s="189"/>
      <c r="XFD538" s="189"/>
    </row>
    <row r="539" spans="1:25 16375:16384" s="54" customFormat="1" ht="42" customHeight="1" x14ac:dyDescent="0.2">
      <c r="A539" s="60"/>
      <c r="B539" s="60"/>
      <c r="C539" s="61"/>
      <c r="D539" s="61"/>
      <c r="E539" s="61"/>
      <c r="F539" s="61"/>
      <c r="G539" s="61"/>
      <c r="H539" s="61"/>
      <c r="I539" s="60"/>
      <c r="J539" s="60"/>
      <c r="K539" s="87"/>
      <c r="L539" s="62"/>
      <c r="M539" s="63"/>
      <c r="N539" s="64"/>
      <c r="O539" s="58"/>
      <c r="P539" s="64"/>
      <c r="Q539" s="58"/>
      <c r="R539" s="52"/>
      <c r="S539" s="60"/>
      <c r="T539" s="60"/>
      <c r="U539" s="60"/>
      <c r="V539" s="60"/>
      <c r="W539" s="20" t="b">
        <f t="shared" si="16"/>
        <v>1</v>
      </c>
      <c r="X539" s="19" t="b">
        <f t="shared" si="17"/>
        <v>1</v>
      </c>
      <c r="Y539" s="19" t="e">
        <f>O539&gt;___Summary!#REF!</f>
        <v>#REF!</v>
      </c>
      <c r="XEU539" s="189"/>
      <c r="XEV539" s="189"/>
      <c r="XEW539" s="189"/>
      <c r="XEX539" s="189"/>
      <c r="XEY539" s="189"/>
      <c r="XEZ539" s="189"/>
      <c r="XFA539" s="189"/>
      <c r="XFB539" s="189"/>
      <c r="XFC539" s="189"/>
      <c r="XFD539" s="189"/>
    </row>
    <row r="540" spans="1:25 16375:16384" s="54" customFormat="1" ht="42" customHeight="1" x14ac:dyDescent="0.2">
      <c r="A540" s="60"/>
      <c r="B540" s="60"/>
      <c r="C540" s="61"/>
      <c r="D540" s="61"/>
      <c r="E540" s="61"/>
      <c r="F540" s="61"/>
      <c r="G540" s="61"/>
      <c r="H540" s="61"/>
      <c r="I540" s="60"/>
      <c r="J540" s="60"/>
      <c r="K540" s="87"/>
      <c r="L540" s="62"/>
      <c r="M540" s="63"/>
      <c r="N540" s="64"/>
      <c r="O540" s="58"/>
      <c r="P540" s="64"/>
      <c r="Q540" s="58"/>
      <c r="R540" s="52"/>
      <c r="S540" s="60"/>
      <c r="T540" s="60"/>
      <c r="U540" s="60"/>
      <c r="V540" s="60"/>
      <c r="W540" s="20" t="b">
        <f t="shared" si="16"/>
        <v>1</v>
      </c>
      <c r="X540" s="19" t="b">
        <f t="shared" si="17"/>
        <v>1</v>
      </c>
      <c r="Y540" s="19" t="e">
        <f>O540&gt;___Summary!#REF!</f>
        <v>#REF!</v>
      </c>
      <c r="XEU540" s="189"/>
      <c r="XEV540" s="189"/>
      <c r="XEW540" s="189"/>
      <c r="XEX540" s="189"/>
      <c r="XEY540" s="189"/>
      <c r="XEZ540" s="189"/>
      <c r="XFA540" s="189"/>
      <c r="XFB540" s="189"/>
      <c r="XFC540" s="189"/>
      <c r="XFD540" s="189"/>
    </row>
    <row r="541" spans="1:25 16375:16384" s="54" customFormat="1" ht="42" customHeight="1" x14ac:dyDescent="0.2">
      <c r="A541" s="60"/>
      <c r="B541" s="60"/>
      <c r="C541" s="61"/>
      <c r="D541" s="61"/>
      <c r="E541" s="61"/>
      <c r="F541" s="61"/>
      <c r="G541" s="61"/>
      <c r="H541" s="61"/>
      <c r="I541" s="60"/>
      <c r="J541" s="60"/>
      <c r="K541" s="87"/>
      <c r="L541" s="62"/>
      <c r="M541" s="63"/>
      <c r="N541" s="64"/>
      <c r="O541" s="58"/>
      <c r="P541" s="64"/>
      <c r="Q541" s="58"/>
      <c r="R541" s="52"/>
      <c r="S541" s="60"/>
      <c r="T541" s="60"/>
      <c r="U541" s="60"/>
      <c r="V541" s="60"/>
      <c r="W541" s="20" t="b">
        <f t="shared" si="16"/>
        <v>1</v>
      </c>
      <c r="X541" s="19" t="b">
        <f t="shared" si="17"/>
        <v>1</v>
      </c>
      <c r="Y541" s="19" t="e">
        <f>O541&gt;___Summary!#REF!</f>
        <v>#REF!</v>
      </c>
      <c r="XEU541" s="189"/>
      <c r="XEV541" s="189"/>
      <c r="XEW541" s="189"/>
      <c r="XEX541" s="189"/>
      <c r="XEY541" s="189"/>
      <c r="XEZ541" s="189"/>
      <c r="XFA541" s="189"/>
      <c r="XFB541" s="189"/>
      <c r="XFC541" s="189"/>
      <c r="XFD541" s="189"/>
    </row>
    <row r="542" spans="1:25 16375:16384" s="54" customFormat="1" ht="42" customHeight="1" x14ac:dyDescent="0.2">
      <c r="A542" s="60"/>
      <c r="B542" s="60"/>
      <c r="C542" s="61"/>
      <c r="D542" s="61"/>
      <c r="E542" s="61"/>
      <c r="F542" s="61"/>
      <c r="G542" s="61"/>
      <c r="H542" s="61"/>
      <c r="I542" s="60"/>
      <c r="J542" s="60"/>
      <c r="K542" s="87"/>
      <c r="L542" s="62"/>
      <c r="M542" s="63"/>
      <c r="N542" s="64"/>
      <c r="O542" s="58"/>
      <c r="P542" s="64"/>
      <c r="Q542" s="58"/>
      <c r="R542" s="52"/>
      <c r="S542" s="60"/>
      <c r="T542" s="60"/>
      <c r="U542" s="60"/>
      <c r="V542" s="60"/>
      <c r="W542" s="20" t="b">
        <f t="shared" si="16"/>
        <v>1</v>
      </c>
      <c r="X542" s="19" t="b">
        <f t="shared" si="17"/>
        <v>1</v>
      </c>
      <c r="Y542" s="19" t="e">
        <f>O542&gt;___Summary!#REF!</f>
        <v>#REF!</v>
      </c>
      <c r="XEU542" s="189"/>
      <c r="XEV542" s="189"/>
      <c r="XEW542" s="189"/>
      <c r="XEX542" s="189"/>
      <c r="XEY542" s="189"/>
      <c r="XEZ542" s="189"/>
      <c r="XFA542" s="189"/>
      <c r="XFB542" s="189"/>
      <c r="XFC542" s="189"/>
      <c r="XFD542" s="189"/>
    </row>
    <row r="543" spans="1:25 16375:16384" s="54" customFormat="1" ht="42" customHeight="1" x14ac:dyDescent="0.2">
      <c r="A543" s="60"/>
      <c r="B543" s="60"/>
      <c r="C543" s="61"/>
      <c r="D543" s="61"/>
      <c r="E543" s="61"/>
      <c r="F543" s="61"/>
      <c r="G543" s="61"/>
      <c r="H543" s="61"/>
      <c r="I543" s="60"/>
      <c r="J543" s="60"/>
      <c r="K543" s="87"/>
      <c r="L543" s="62"/>
      <c r="M543" s="63"/>
      <c r="N543" s="64"/>
      <c r="O543" s="58"/>
      <c r="P543" s="64"/>
      <c r="Q543" s="58"/>
      <c r="R543" s="52"/>
      <c r="S543" s="60"/>
      <c r="T543" s="60"/>
      <c r="U543" s="60"/>
      <c r="V543" s="60"/>
      <c r="W543" s="20" t="b">
        <f t="shared" si="16"/>
        <v>1</v>
      </c>
      <c r="X543" s="19" t="b">
        <f t="shared" si="17"/>
        <v>1</v>
      </c>
      <c r="Y543" s="19" t="e">
        <f>O543&gt;___Summary!#REF!</f>
        <v>#REF!</v>
      </c>
      <c r="XEU543" s="189"/>
      <c r="XEV543" s="189"/>
      <c r="XEW543" s="189"/>
      <c r="XEX543" s="189"/>
      <c r="XEY543" s="189"/>
      <c r="XEZ543" s="189"/>
      <c r="XFA543" s="189"/>
      <c r="XFB543" s="189"/>
      <c r="XFC543" s="189"/>
      <c r="XFD543" s="189"/>
    </row>
    <row r="544" spans="1:25 16375:16384" s="54" customFormat="1" ht="42" customHeight="1" x14ac:dyDescent="0.2">
      <c r="A544" s="60"/>
      <c r="B544" s="60"/>
      <c r="C544" s="61"/>
      <c r="D544" s="61"/>
      <c r="E544" s="61"/>
      <c r="F544" s="61"/>
      <c r="G544" s="61"/>
      <c r="H544" s="61"/>
      <c r="I544" s="60"/>
      <c r="J544" s="60"/>
      <c r="K544" s="87"/>
      <c r="L544" s="62"/>
      <c r="M544" s="63"/>
      <c r="N544" s="64"/>
      <c r="O544" s="58"/>
      <c r="P544" s="64"/>
      <c r="Q544" s="58"/>
      <c r="R544" s="52"/>
      <c r="S544" s="60"/>
      <c r="T544" s="60"/>
      <c r="U544" s="60"/>
      <c r="V544" s="60"/>
      <c r="W544" s="20" t="b">
        <f t="shared" si="16"/>
        <v>1</v>
      </c>
      <c r="X544" s="19" t="b">
        <f t="shared" si="17"/>
        <v>1</v>
      </c>
      <c r="Y544" s="19" t="e">
        <f>O544&gt;___Summary!#REF!</f>
        <v>#REF!</v>
      </c>
      <c r="XEU544" s="189"/>
      <c r="XEV544" s="189"/>
      <c r="XEW544" s="189"/>
      <c r="XEX544" s="189"/>
      <c r="XEY544" s="189"/>
      <c r="XEZ544" s="189"/>
      <c r="XFA544" s="189"/>
      <c r="XFB544" s="189"/>
      <c r="XFC544" s="189"/>
      <c r="XFD544" s="189"/>
    </row>
    <row r="545" spans="1:25 16375:16384" s="54" customFormat="1" ht="42" customHeight="1" x14ac:dyDescent="0.2">
      <c r="A545" s="60"/>
      <c r="B545" s="60"/>
      <c r="C545" s="61"/>
      <c r="D545" s="61"/>
      <c r="E545" s="61"/>
      <c r="F545" s="61"/>
      <c r="G545" s="61"/>
      <c r="H545" s="61"/>
      <c r="I545" s="60"/>
      <c r="J545" s="60"/>
      <c r="K545" s="87"/>
      <c r="L545" s="62"/>
      <c r="M545" s="63"/>
      <c r="N545" s="64"/>
      <c r="O545" s="58"/>
      <c r="P545" s="64"/>
      <c r="Q545" s="58"/>
      <c r="R545" s="52"/>
      <c r="S545" s="60"/>
      <c r="T545" s="60"/>
      <c r="U545" s="60"/>
      <c r="V545" s="60"/>
      <c r="W545" s="20" t="b">
        <f t="shared" si="16"/>
        <v>1</v>
      </c>
      <c r="X545" s="19" t="b">
        <f t="shared" si="17"/>
        <v>1</v>
      </c>
      <c r="Y545" s="19" t="e">
        <f>O545&gt;___Summary!#REF!</f>
        <v>#REF!</v>
      </c>
      <c r="XEU545" s="189"/>
      <c r="XEV545" s="189"/>
      <c r="XEW545" s="189"/>
      <c r="XEX545" s="189"/>
      <c r="XEY545" s="189"/>
      <c r="XEZ545" s="189"/>
      <c r="XFA545" s="189"/>
      <c r="XFB545" s="189"/>
      <c r="XFC545" s="189"/>
      <c r="XFD545" s="189"/>
    </row>
    <row r="546" spans="1:25 16375:16384" s="54" customFormat="1" ht="42" customHeight="1" x14ac:dyDescent="0.2">
      <c r="A546" s="60"/>
      <c r="B546" s="60"/>
      <c r="C546" s="61"/>
      <c r="D546" s="61"/>
      <c r="E546" s="61"/>
      <c r="F546" s="61"/>
      <c r="G546" s="61"/>
      <c r="H546" s="61"/>
      <c r="I546" s="60"/>
      <c r="J546" s="60"/>
      <c r="K546" s="87"/>
      <c r="L546" s="62"/>
      <c r="M546" s="63"/>
      <c r="N546" s="64"/>
      <c r="O546" s="58"/>
      <c r="P546" s="64"/>
      <c r="Q546" s="58"/>
      <c r="R546" s="52"/>
      <c r="S546" s="60"/>
      <c r="T546" s="60"/>
      <c r="U546" s="60"/>
      <c r="V546" s="60"/>
      <c r="W546" s="20" t="b">
        <f t="shared" si="16"/>
        <v>1</v>
      </c>
      <c r="X546" s="19" t="b">
        <f t="shared" si="17"/>
        <v>1</v>
      </c>
      <c r="Y546" s="19" t="e">
        <f>O546&gt;___Summary!#REF!</f>
        <v>#REF!</v>
      </c>
      <c r="XEU546" s="189"/>
      <c r="XEV546" s="189"/>
      <c r="XEW546" s="189"/>
      <c r="XEX546" s="189"/>
      <c r="XEY546" s="189"/>
      <c r="XEZ546" s="189"/>
      <c r="XFA546" s="189"/>
      <c r="XFB546" s="189"/>
      <c r="XFC546" s="189"/>
      <c r="XFD546" s="189"/>
    </row>
    <row r="547" spans="1:25 16375:16384" s="54" customFormat="1" ht="42" customHeight="1" x14ac:dyDescent="0.2">
      <c r="A547" s="60"/>
      <c r="B547" s="60"/>
      <c r="C547" s="61"/>
      <c r="D547" s="61"/>
      <c r="E547" s="61"/>
      <c r="F547" s="61"/>
      <c r="G547" s="61"/>
      <c r="H547" s="61"/>
      <c r="I547" s="60"/>
      <c r="J547" s="60"/>
      <c r="K547" s="87"/>
      <c r="L547" s="62"/>
      <c r="M547" s="63"/>
      <c r="N547" s="64"/>
      <c r="O547" s="58"/>
      <c r="P547" s="64"/>
      <c r="Q547" s="58"/>
      <c r="R547" s="52"/>
      <c r="S547" s="60"/>
      <c r="T547" s="60"/>
      <c r="U547" s="60"/>
      <c r="V547" s="60"/>
      <c r="W547" s="20" t="b">
        <f t="shared" si="16"/>
        <v>1</v>
      </c>
      <c r="X547" s="19" t="b">
        <f t="shared" si="17"/>
        <v>1</v>
      </c>
      <c r="Y547" s="19" t="e">
        <f>O547&gt;___Summary!#REF!</f>
        <v>#REF!</v>
      </c>
      <c r="XEU547" s="189"/>
      <c r="XEV547" s="189"/>
      <c r="XEW547" s="189"/>
      <c r="XEX547" s="189"/>
      <c r="XEY547" s="189"/>
      <c r="XEZ547" s="189"/>
      <c r="XFA547" s="189"/>
      <c r="XFB547" s="189"/>
      <c r="XFC547" s="189"/>
      <c r="XFD547" s="189"/>
    </row>
    <row r="548" spans="1:25 16375:16384" s="54" customFormat="1" ht="42" customHeight="1" x14ac:dyDescent="0.2">
      <c r="A548" s="60"/>
      <c r="B548" s="60"/>
      <c r="C548" s="61"/>
      <c r="D548" s="61"/>
      <c r="E548" s="61"/>
      <c r="F548" s="61"/>
      <c r="G548" s="61"/>
      <c r="H548" s="61"/>
      <c r="I548" s="60"/>
      <c r="J548" s="60"/>
      <c r="K548" s="87"/>
      <c r="L548" s="62"/>
      <c r="M548" s="63"/>
      <c r="N548" s="64"/>
      <c r="O548" s="58"/>
      <c r="P548" s="64"/>
      <c r="Q548" s="58"/>
      <c r="R548" s="52"/>
      <c r="S548" s="60"/>
      <c r="T548" s="60"/>
      <c r="U548" s="60"/>
      <c r="V548" s="60"/>
      <c r="W548" s="20" t="b">
        <f t="shared" si="16"/>
        <v>1</v>
      </c>
      <c r="X548" s="19" t="b">
        <f t="shared" si="17"/>
        <v>1</v>
      </c>
      <c r="Y548" s="19" t="e">
        <f>O548&gt;___Summary!#REF!</f>
        <v>#REF!</v>
      </c>
      <c r="XEU548" s="189"/>
      <c r="XEV548" s="189"/>
      <c r="XEW548" s="189"/>
      <c r="XEX548" s="189"/>
      <c r="XEY548" s="189"/>
      <c r="XEZ548" s="189"/>
      <c r="XFA548" s="189"/>
      <c r="XFB548" s="189"/>
      <c r="XFC548" s="189"/>
      <c r="XFD548" s="189"/>
    </row>
    <row r="549" spans="1:25 16375:16384" s="54" customFormat="1" ht="42" customHeight="1" x14ac:dyDescent="0.2">
      <c r="A549" s="60"/>
      <c r="B549" s="60"/>
      <c r="C549" s="61"/>
      <c r="D549" s="61"/>
      <c r="E549" s="61"/>
      <c r="F549" s="61"/>
      <c r="G549" s="61"/>
      <c r="H549" s="61"/>
      <c r="I549" s="60"/>
      <c r="J549" s="60"/>
      <c r="K549" s="87"/>
      <c r="L549" s="62"/>
      <c r="M549" s="63"/>
      <c r="N549" s="64"/>
      <c r="O549" s="58"/>
      <c r="P549" s="64"/>
      <c r="Q549" s="58"/>
      <c r="R549" s="52"/>
      <c r="S549" s="60"/>
      <c r="T549" s="60"/>
      <c r="U549" s="60"/>
      <c r="V549" s="60"/>
      <c r="W549" s="20" t="b">
        <f t="shared" si="16"/>
        <v>1</v>
      </c>
      <c r="X549" s="19" t="b">
        <f t="shared" si="17"/>
        <v>1</v>
      </c>
      <c r="Y549" s="19" t="e">
        <f>O549&gt;___Summary!#REF!</f>
        <v>#REF!</v>
      </c>
      <c r="XEU549" s="189"/>
      <c r="XEV549" s="189"/>
      <c r="XEW549" s="189"/>
      <c r="XEX549" s="189"/>
      <c r="XEY549" s="189"/>
      <c r="XEZ549" s="189"/>
      <c r="XFA549" s="189"/>
      <c r="XFB549" s="189"/>
      <c r="XFC549" s="189"/>
      <c r="XFD549" s="189"/>
    </row>
    <row r="550" spans="1:25 16375:16384" s="54" customFormat="1" ht="42" customHeight="1" x14ac:dyDescent="0.2">
      <c r="A550" s="60"/>
      <c r="B550" s="60"/>
      <c r="C550" s="61"/>
      <c r="D550" s="61"/>
      <c r="E550" s="61"/>
      <c r="F550" s="61"/>
      <c r="G550" s="61"/>
      <c r="H550" s="61"/>
      <c r="I550" s="60"/>
      <c r="J550" s="60"/>
      <c r="K550" s="87"/>
      <c r="L550" s="62"/>
      <c r="M550" s="63"/>
      <c r="N550" s="64"/>
      <c r="O550" s="58"/>
      <c r="P550" s="64"/>
      <c r="Q550" s="58"/>
      <c r="R550" s="52"/>
      <c r="S550" s="60"/>
      <c r="T550" s="60"/>
      <c r="U550" s="60"/>
      <c r="V550" s="60"/>
      <c r="W550" s="20" t="b">
        <f t="shared" si="16"/>
        <v>1</v>
      </c>
      <c r="X550" s="19" t="b">
        <f t="shared" si="17"/>
        <v>1</v>
      </c>
      <c r="Y550" s="19" t="e">
        <f>O550&gt;___Summary!#REF!</f>
        <v>#REF!</v>
      </c>
      <c r="XEU550" s="189"/>
      <c r="XEV550" s="189"/>
      <c r="XEW550" s="189"/>
      <c r="XEX550" s="189"/>
      <c r="XEY550" s="189"/>
      <c r="XEZ550" s="189"/>
      <c r="XFA550" s="189"/>
      <c r="XFB550" s="189"/>
      <c r="XFC550" s="189"/>
      <c r="XFD550" s="189"/>
    </row>
    <row r="551" spans="1:25 16375:16384" s="54" customFormat="1" ht="42" customHeight="1" x14ac:dyDescent="0.2">
      <c r="A551" s="60"/>
      <c r="B551" s="60"/>
      <c r="C551" s="61"/>
      <c r="D551" s="61"/>
      <c r="E551" s="61"/>
      <c r="F551" s="61"/>
      <c r="G551" s="61"/>
      <c r="H551" s="61"/>
      <c r="I551" s="60"/>
      <c r="J551" s="60"/>
      <c r="K551" s="87"/>
      <c r="L551" s="62"/>
      <c r="M551" s="63"/>
      <c r="N551" s="64"/>
      <c r="O551" s="58"/>
      <c r="P551" s="64"/>
      <c r="Q551" s="58"/>
      <c r="R551" s="52"/>
      <c r="S551" s="60"/>
      <c r="T551" s="60"/>
      <c r="U551" s="60"/>
      <c r="V551" s="60"/>
      <c r="W551" s="20" t="b">
        <f t="shared" si="16"/>
        <v>1</v>
      </c>
      <c r="X551" s="19" t="b">
        <f t="shared" si="17"/>
        <v>1</v>
      </c>
      <c r="Y551" s="19" t="e">
        <f>O551&gt;___Summary!#REF!</f>
        <v>#REF!</v>
      </c>
      <c r="XEU551" s="189"/>
      <c r="XEV551" s="189"/>
      <c r="XEW551" s="189"/>
      <c r="XEX551" s="189"/>
      <c r="XEY551" s="189"/>
      <c r="XEZ551" s="189"/>
      <c r="XFA551" s="189"/>
      <c r="XFB551" s="189"/>
      <c r="XFC551" s="189"/>
      <c r="XFD551" s="189"/>
    </row>
    <row r="552" spans="1:25 16375:16384" s="54" customFormat="1" ht="42" customHeight="1" x14ac:dyDescent="0.2">
      <c r="A552" s="60"/>
      <c r="B552" s="60"/>
      <c r="C552" s="61"/>
      <c r="D552" s="61"/>
      <c r="E552" s="61"/>
      <c r="F552" s="61"/>
      <c r="G552" s="61"/>
      <c r="H552" s="61"/>
      <c r="I552" s="60"/>
      <c r="J552" s="60"/>
      <c r="K552" s="87"/>
      <c r="L552" s="62"/>
      <c r="M552" s="63"/>
      <c r="N552" s="64"/>
      <c r="O552" s="58"/>
      <c r="P552" s="64"/>
      <c r="Q552" s="58"/>
      <c r="R552" s="52"/>
      <c r="S552" s="60"/>
      <c r="T552" s="60"/>
      <c r="U552" s="60"/>
      <c r="V552" s="60"/>
      <c r="W552" s="20" t="b">
        <f t="shared" si="16"/>
        <v>1</v>
      </c>
      <c r="X552" s="19" t="b">
        <f t="shared" si="17"/>
        <v>1</v>
      </c>
      <c r="Y552" s="19" t="e">
        <f>O552&gt;___Summary!#REF!</f>
        <v>#REF!</v>
      </c>
      <c r="XEU552" s="189"/>
      <c r="XEV552" s="189"/>
      <c r="XEW552" s="189"/>
      <c r="XEX552" s="189"/>
      <c r="XEY552" s="189"/>
      <c r="XEZ552" s="189"/>
      <c r="XFA552" s="189"/>
      <c r="XFB552" s="189"/>
      <c r="XFC552" s="189"/>
      <c r="XFD552" s="189"/>
    </row>
    <row r="553" spans="1:25 16375:16384" s="54" customFormat="1" ht="42" customHeight="1" x14ac:dyDescent="0.2">
      <c r="A553" s="60"/>
      <c r="B553" s="60"/>
      <c r="C553" s="61"/>
      <c r="D553" s="61"/>
      <c r="E553" s="61"/>
      <c r="F553" s="61"/>
      <c r="G553" s="61"/>
      <c r="H553" s="61"/>
      <c r="I553" s="60"/>
      <c r="J553" s="60"/>
      <c r="K553" s="87"/>
      <c r="L553" s="62"/>
      <c r="M553" s="63"/>
      <c r="N553" s="64"/>
      <c r="O553" s="58"/>
      <c r="P553" s="64"/>
      <c r="Q553" s="58"/>
      <c r="R553" s="52"/>
      <c r="S553" s="60"/>
      <c r="T553" s="60"/>
      <c r="U553" s="60"/>
      <c r="V553" s="60"/>
      <c r="W553" s="20" t="b">
        <f t="shared" si="16"/>
        <v>1</v>
      </c>
      <c r="X553" s="19" t="b">
        <f t="shared" si="17"/>
        <v>1</v>
      </c>
      <c r="Y553" s="19" t="e">
        <f>O553&gt;___Summary!#REF!</f>
        <v>#REF!</v>
      </c>
      <c r="XEU553" s="189"/>
      <c r="XEV553" s="189"/>
      <c r="XEW553" s="189"/>
      <c r="XEX553" s="189"/>
      <c r="XEY553" s="189"/>
      <c r="XEZ553" s="189"/>
      <c r="XFA553" s="189"/>
      <c r="XFB553" s="189"/>
      <c r="XFC553" s="189"/>
      <c r="XFD553" s="189"/>
    </row>
    <row r="554" spans="1:25 16375:16384" s="54" customFormat="1" ht="42" customHeight="1" x14ac:dyDescent="0.2">
      <c r="A554" s="60"/>
      <c r="B554" s="60"/>
      <c r="C554" s="61"/>
      <c r="D554" s="61"/>
      <c r="E554" s="61"/>
      <c r="F554" s="61"/>
      <c r="G554" s="61"/>
      <c r="H554" s="61"/>
      <c r="I554" s="60"/>
      <c r="J554" s="60"/>
      <c r="K554" s="87"/>
      <c r="L554" s="62"/>
      <c r="M554" s="63"/>
      <c r="N554" s="64"/>
      <c r="O554" s="58"/>
      <c r="P554" s="64"/>
      <c r="Q554" s="58"/>
      <c r="R554" s="52"/>
      <c r="S554" s="60"/>
      <c r="T554" s="60"/>
      <c r="U554" s="60"/>
      <c r="V554" s="60"/>
      <c r="W554" s="20" t="b">
        <f t="shared" si="16"/>
        <v>1</v>
      </c>
      <c r="X554" s="19" t="b">
        <f t="shared" si="17"/>
        <v>1</v>
      </c>
      <c r="Y554" s="19" t="e">
        <f>O554&gt;___Summary!#REF!</f>
        <v>#REF!</v>
      </c>
      <c r="XEU554" s="189"/>
      <c r="XEV554" s="189"/>
      <c r="XEW554" s="189"/>
      <c r="XEX554" s="189"/>
      <c r="XEY554" s="189"/>
      <c r="XEZ554" s="189"/>
      <c r="XFA554" s="189"/>
      <c r="XFB554" s="189"/>
      <c r="XFC554" s="189"/>
      <c r="XFD554" s="189"/>
    </row>
    <row r="555" spans="1:25 16375:16384" s="54" customFormat="1" ht="42" customHeight="1" x14ac:dyDescent="0.2">
      <c r="A555" s="60"/>
      <c r="B555" s="60"/>
      <c r="C555" s="61"/>
      <c r="D555" s="61"/>
      <c r="E555" s="61"/>
      <c r="F555" s="61"/>
      <c r="G555" s="61"/>
      <c r="H555" s="61"/>
      <c r="I555" s="60"/>
      <c r="J555" s="60"/>
      <c r="K555" s="87"/>
      <c r="L555" s="62"/>
      <c r="M555" s="63"/>
      <c r="N555" s="64"/>
      <c r="O555" s="58"/>
      <c r="P555" s="64"/>
      <c r="Q555" s="58"/>
      <c r="R555" s="52"/>
      <c r="S555" s="60"/>
      <c r="T555" s="60"/>
      <c r="U555" s="60"/>
      <c r="V555" s="60"/>
      <c r="W555" s="20" t="b">
        <f t="shared" si="16"/>
        <v>1</v>
      </c>
      <c r="X555" s="19" t="b">
        <f t="shared" si="17"/>
        <v>1</v>
      </c>
      <c r="Y555" s="19" t="e">
        <f>O555&gt;___Summary!#REF!</f>
        <v>#REF!</v>
      </c>
      <c r="XEU555" s="189"/>
      <c r="XEV555" s="189"/>
      <c r="XEW555" s="189"/>
      <c r="XEX555" s="189"/>
      <c r="XEY555" s="189"/>
      <c r="XEZ555" s="189"/>
      <c r="XFA555" s="189"/>
      <c r="XFB555" s="189"/>
      <c r="XFC555" s="189"/>
      <c r="XFD555" s="189"/>
    </row>
    <row r="556" spans="1:25 16375:16384" s="54" customFormat="1" ht="42" customHeight="1" x14ac:dyDescent="0.2">
      <c r="A556" s="60"/>
      <c r="B556" s="60"/>
      <c r="C556" s="61"/>
      <c r="D556" s="61"/>
      <c r="E556" s="61"/>
      <c r="F556" s="61"/>
      <c r="G556" s="61"/>
      <c r="H556" s="61"/>
      <c r="I556" s="60"/>
      <c r="J556" s="60"/>
      <c r="K556" s="87"/>
      <c r="L556" s="62"/>
      <c r="M556" s="63"/>
      <c r="N556" s="64"/>
      <c r="O556" s="58"/>
      <c r="P556" s="64"/>
      <c r="Q556" s="58"/>
      <c r="R556" s="52"/>
      <c r="S556" s="60"/>
      <c r="T556" s="60"/>
      <c r="U556" s="60"/>
      <c r="V556" s="60"/>
      <c r="W556" s="20" t="b">
        <f t="shared" si="16"/>
        <v>1</v>
      </c>
      <c r="X556" s="19" t="b">
        <f t="shared" si="17"/>
        <v>1</v>
      </c>
      <c r="Y556" s="19" t="e">
        <f>O556&gt;___Summary!#REF!</f>
        <v>#REF!</v>
      </c>
      <c r="XEU556" s="189"/>
      <c r="XEV556" s="189"/>
      <c r="XEW556" s="189"/>
      <c r="XEX556" s="189"/>
      <c r="XEY556" s="189"/>
      <c r="XEZ556" s="189"/>
      <c r="XFA556" s="189"/>
      <c r="XFB556" s="189"/>
      <c r="XFC556" s="189"/>
      <c r="XFD556" s="189"/>
    </row>
    <row r="557" spans="1:25 16375:16384" s="54" customFormat="1" ht="42" customHeight="1" x14ac:dyDescent="0.2">
      <c r="A557" s="60"/>
      <c r="B557" s="60"/>
      <c r="C557" s="61"/>
      <c r="D557" s="61"/>
      <c r="E557" s="61"/>
      <c r="F557" s="61"/>
      <c r="G557" s="61"/>
      <c r="H557" s="61"/>
      <c r="I557" s="60"/>
      <c r="J557" s="60"/>
      <c r="K557" s="87"/>
      <c r="L557" s="62"/>
      <c r="M557" s="63"/>
      <c r="N557" s="64"/>
      <c r="O557" s="58"/>
      <c r="P557" s="64"/>
      <c r="Q557" s="58"/>
      <c r="R557" s="52"/>
      <c r="S557" s="60"/>
      <c r="T557" s="60"/>
      <c r="U557" s="60"/>
      <c r="V557" s="60"/>
      <c r="W557" s="20" t="b">
        <f t="shared" si="16"/>
        <v>1</v>
      </c>
      <c r="X557" s="19" t="b">
        <f t="shared" si="17"/>
        <v>1</v>
      </c>
      <c r="Y557" s="19" t="e">
        <f>O557&gt;___Summary!#REF!</f>
        <v>#REF!</v>
      </c>
      <c r="XEU557" s="189"/>
      <c r="XEV557" s="189"/>
      <c r="XEW557" s="189"/>
      <c r="XEX557" s="189"/>
      <c r="XEY557" s="189"/>
      <c r="XEZ557" s="189"/>
      <c r="XFA557" s="189"/>
      <c r="XFB557" s="189"/>
      <c r="XFC557" s="189"/>
      <c r="XFD557" s="189"/>
    </row>
    <row r="558" spans="1:25 16375:16384" s="54" customFormat="1" ht="42" customHeight="1" x14ac:dyDescent="0.2">
      <c r="A558" s="60"/>
      <c r="B558" s="60"/>
      <c r="C558" s="61"/>
      <c r="D558" s="61"/>
      <c r="E558" s="61"/>
      <c r="F558" s="61"/>
      <c r="G558" s="61"/>
      <c r="H558" s="61"/>
      <c r="I558" s="60"/>
      <c r="J558" s="60"/>
      <c r="K558" s="87"/>
      <c r="L558" s="62"/>
      <c r="M558" s="63"/>
      <c r="N558" s="64"/>
      <c r="O558" s="58"/>
      <c r="P558" s="64"/>
      <c r="Q558" s="58"/>
      <c r="R558" s="52"/>
      <c r="S558" s="60"/>
      <c r="T558" s="60"/>
      <c r="U558" s="60"/>
      <c r="V558" s="60"/>
      <c r="W558" s="20" t="b">
        <f t="shared" si="16"/>
        <v>1</v>
      </c>
      <c r="X558" s="19" t="b">
        <f t="shared" si="17"/>
        <v>1</v>
      </c>
      <c r="Y558" s="19" t="e">
        <f>O558&gt;___Summary!#REF!</f>
        <v>#REF!</v>
      </c>
      <c r="XEU558" s="189"/>
      <c r="XEV558" s="189"/>
      <c r="XEW558" s="189"/>
      <c r="XEX558" s="189"/>
      <c r="XEY558" s="189"/>
      <c r="XEZ558" s="189"/>
      <c r="XFA558" s="189"/>
      <c r="XFB558" s="189"/>
      <c r="XFC558" s="189"/>
      <c r="XFD558" s="189"/>
    </row>
    <row r="559" spans="1:25 16375:16384" s="54" customFormat="1" ht="42" customHeight="1" x14ac:dyDescent="0.2">
      <c r="A559" s="60"/>
      <c r="B559" s="60"/>
      <c r="C559" s="61"/>
      <c r="D559" s="61"/>
      <c r="E559" s="61"/>
      <c r="F559" s="61"/>
      <c r="G559" s="61"/>
      <c r="H559" s="61"/>
      <c r="I559" s="60"/>
      <c r="J559" s="60"/>
      <c r="K559" s="87"/>
      <c r="L559" s="62"/>
      <c r="M559" s="63"/>
      <c r="N559" s="64"/>
      <c r="O559" s="58"/>
      <c r="P559" s="64"/>
      <c r="Q559" s="58"/>
      <c r="R559" s="52"/>
      <c r="S559" s="60"/>
      <c r="T559" s="60"/>
      <c r="U559" s="60"/>
      <c r="V559" s="60"/>
      <c r="W559" s="20" t="b">
        <f t="shared" si="16"/>
        <v>1</v>
      </c>
      <c r="X559" s="19" t="b">
        <f t="shared" si="17"/>
        <v>1</v>
      </c>
      <c r="Y559" s="19" t="e">
        <f>O559&gt;___Summary!#REF!</f>
        <v>#REF!</v>
      </c>
      <c r="XEU559" s="189"/>
      <c r="XEV559" s="189"/>
      <c r="XEW559" s="189"/>
      <c r="XEX559" s="189"/>
      <c r="XEY559" s="189"/>
      <c r="XEZ559" s="189"/>
      <c r="XFA559" s="189"/>
      <c r="XFB559" s="189"/>
      <c r="XFC559" s="189"/>
      <c r="XFD559" s="189"/>
    </row>
    <row r="560" spans="1:25 16375:16384" s="54" customFormat="1" ht="42" customHeight="1" x14ac:dyDescent="0.2">
      <c r="A560" s="60"/>
      <c r="B560" s="60"/>
      <c r="C560" s="61"/>
      <c r="D560" s="61"/>
      <c r="E560" s="61"/>
      <c r="F560" s="61"/>
      <c r="G560" s="61"/>
      <c r="H560" s="61"/>
      <c r="I560" s="60"/>
      <c r="J560" s="60"/>
      <c r="K560" s="87"/>
      <c r="L560" s="62"/>
      <c r="M560" s="63"/>
      <c r="N560" s="64"/>
      <c r="O560" s="58"/>
      <c r="P560" s="64"/>
      <c r="Q560" s="58"/>
      <c r="R560" s="52"/>
      <c r="S560" s="60"/>
      <c r="T560" s="60"/>
      <c r="U560" s="60"/>
      <c r="V560" s="60"/>
      <c r="W560" s="20" t="b">
        <f t="shared" si="16"/>
        <v>1</v>
      </c>
      <c r="X560" s="19" t="b">
        <f t="shared" si="17"/>
        <v>1</v>
      </c>
      <c r="Y560" s="19" t="e">
        <f>O560&gt;___Summary!#REF!</f>
        <v>#REF!</v>
      </c>
      <c r="XEU560" s="189"/>
      <c r="XEV560" s="189"/>
      <c r="XEW560" s="189"/>
      <c r="XEX560" s="189"/>
      <c r="XEY560" s="189"/>
      <c r="XEZ560" s="189"/>
      <c r="XFA560" s="189"/>
      <c r="XFB560" s="189"/>
      <c r="XFC560" s="189"/>
      <c r="XFD560" s="189"/>
    </row>
    <row r="561" spans="1:25 16375:16384" s="54" customFormat="1" ht="42" customHeight="1" x14ac:dyDescent="0.2">
      <c r="A561" s="60"/>
      <c r="B561" s="60"/>
      <c r="C561" s="61"/>
      <c r="D561" s="61"/>
      <c r="E561" s="61"/>
      <c r="F561" s="61"/>
      <c r="G561" s="61"/>
      <c r="H561" s="61"/>
      <c r="I561" s="60"/>
      <c r="J561" s="60"/>
      <c r="K561" s="87"/>
      <c r="L561" s="62"/>
      <c r="M561" s="63"/>
      <c r="N561" s="64"/>
      <c r="O561" s="58"/>
      <c r="P561" s="64"/>
      <c r="Q561" s="58"/>
      <c r="R561" s="52"/>
      <c r="S561" s="60"/>
      <c r="T561" s="60"/>
      <c r="U561" s="60"/>
      <c r="V561" s="60"/>
      <c r="W561" s="20" t="b">
        <f t="shared" si="16"/>
        <v>1</v>
      </c>
      <c r="X561" s="19" t="b">
        <f t="shared" si="17"/>
        <v>1</v>
      </c>
      <c r="Y561" s="19" t="e">
        <f>O561&gt;___Summary!#REF!</f>
        <v>#REF!</v>
      </c>
      <c r="XEU561" s="189"/>
      <c r="XEV561" s="189"/>
      <c r="XEW561" s="189"/>
      <c r="XEX561" s="189"/>
      <c r="XEY561" s="189"/>
      <c r="XEZ561" s="189"/>
      <c r="XFA561" s="189"/>
      <c r="XFB561" s="189"/>
      <c r="XFC561" s="189"/>
      <c r="XFD561" s="189"/>
    </row>
    <row r="562" spans="1:25 16375:16384" s="54" customFormat="1" ht="42" customHeight="1" x14ac:dyDescent="0.2">
      <c r="A562" s="60"/>
      <c r="B562" s="60"/>
      <c r="C562" s="61"/>
      <c r="D562" s="61"/>
      <c r="E562" s="61"/>
      <c r="F562" s="61"/>
      <c r="G562" s="61"/>
      <c r="H562" s="61"/>
      <c r="I562" s="60"/>
      <c r="J562" s="60"/>
      <c r="K562" s="87"/>
      <c r="L562" s="62"/>
      <c r="M562" s="63"/>
      <c r="N562" s="64"/>
      <c r="O562" s="58"/>
      <c r="P562" s="64"/>
      <c r="Q562" s="58"/>
      <c r="R562" s="52"/>
      <c r="S562" s="60"/>
      <c r="T562" s="60"/>
      <c r="U562" s="60"/>
      <c r="V562" s="60"/>
      <c r="W562" s="20" t="b">
        <f t="shared" si="16"/>
        <v>1</v>
      </c>
      <c r="X562" s="19" t="b">
        <f t="shared" si="17"/>
        <v>1</v>
      </c>
      <c r="Y562" s="19" t="e">
        <f>O562&gt;___Summary!#REF!</f>
        <v>#REF!</v>
      </c>
      <c r="XEU562" s="189"/>
      <c r="XEV562" s="189"/>
      <c r="XEW562" s="189"/>
      <c r="XEX562" s="189"/>
      <c r="XEY562" s="189"/>
      <c r="XEZ562" s="189"/>
      <c r="XFA562" s="189"/>
      <c r="XFB562" s="189"/>
      <c r="XFC562" s="189"/>
      <c r="XFD562" s="189"/>
    </row>
    <row r="563" spans="1:25 16375:16384" s="54" customFormat="1" ht="42" customHeight="1" x14ac:dyDescent="0.2">
      <c r="A563" s="60"/>
      <c r="B563" s="60"/>
      <c r="C563" s="61"/>
      <c r="D563" s="61"/>
      <c r="E563" s="61"/>
      <c r="F563" s="61"/>
      <c r="G563" s="61"/>
      <c r="H563" s="61"/>
      <c r="I563" s="60"/>
      <c r="J563" s="60"/>
      <c r="K563" s="87"/>
      <c r="L563" s="62"/>
      <c r="M563" s="63"/>
      <c r="N563" s="64"/>
      <c r="O563" s="58"/>
      <c r="P563" s="64"/>
      <c r="Q563" s="58"/>
      <c r="R563" s="52"/>
      <c r="S563" s="60"/>
      <c r="T563" s="60"/>
      <c r="U563" s="60"/>
      <c r="V563" s="60"/>
      <c r="W563" s="20" t="b">
        <f t="shared" si="16"/>
        <v>1</v>
      </c>
      <c r="X563" s="19" t="b">
        <f t="shared" si="17"/>
        <v>1</v>
      </c>
      <c r="Y563" s="19" t="e">
        <f>O563&gt;___Summary!#REF!</f>
        <v>#REF!</v>
      </c>
      <c r="XEU563" s="189"/>
      <c r="XEV563" s="189"/>
      <c r="XEW563" s="189"/>
      <c r="XEX563" s="189"/>
      <c r="XEY563" s="189"/>
      <c r="XEZ563" s="189"/>
      <c r="XFA563" s="189"/>
      <c r="XFB563" s="189"/>
      <c r="XFC563" s="189"/>
      <c r="XFD563" s="189"/>
    </row>
    <row r="564" spans="1:25 16375:16384" s="54" customFormat="1" ht="42" customHeight="1" x14ac:dyDescent="0.2">
      <c r="A564" s="60"/>
      <c r="B564" s="60"/>
      <c r="C564" s="61"/>
      <c r="D564" s="61"/>
      <c r="E564" s="61"/>
      <c r="F564" s="61"/>
      <c r="G564" s="61"/>
      <c r="H564" s="61"/>
      <c r="I564" s="60"/>
      <c r="J564" s="60"/>
      <c r="K564" s="87"/>
      <c r="L564" s="62"/>
      <c r="M564" s="63"/>
      <c r="N564" s="64"/>
      <c r="O564" s="58"/>
      <c r="P564" s="64"/>
      <c r="Q564" s="58"/>
      <c r="R564" s="52"/>
      <c r="S564" s="60"/>
      <c r="T564" s="60"/>
      <c r="U564" s="60"/>
      <c r="V564" s="60"/>
      <c r="W564" s="20" t="b">
        <f t="shared" si="16"/>
        <v>1</v>
      </c>
      <c r="X564" s="19" t="b">
        <f t="shared" si="17"/>
        <v>1</v>
      </c>
      <c r="Y564" s="19" t="e">
        <f>O564&gt;___Summary!#REF!</f>
        <v>#REF!</v>
      </c>
      <c r="XEU564" s="189"/>
      <c r="XEV564" s="189"/>
      <c r="XEW564" s="189"/>
      <c r="XEX564" s="189"/>
      <c r="XEY564" s="189"/>
      <c r="XEZ564" s="189"/>
      <c r="XFA564" s="189"/>
      <c r="XFB564" s="189"/>
      <c r="XFC564" s="189"/>
      <c r="XFD564" s="189"/>
    </row>
    <row r="565" spans="1:25 16375:16384" s="54" customFormat="1" ht="42" customHeight="1" x14ac:dyDescent="0.2">
      <c r="A565" s="60"/>
      <c r="B565" s="60"/>
      <c r="C565" s="61"/>
      <c r="D565" s="61"/>
      <c r="E565" s="61"/>
      <c r="F565" s="61"/>
      <c r="G565" s="61"/>
      <c r="H565" s="61"/>
      <c r="I565" s="60"/>
      <c r="J565" s="60"/>
      <c r="K565" s="87"/>
      <c r="L565" s="62"/>
      <c r="M565" s="63"/>
      <c r="N565" s="64"/>
      <c r="O565" s="58"/>
      <c r="P565" s="64"/>
      <c r="Q565" s="58"/>
      <c r="R565" s="52"/>
      <c r="S565" s="60"/>
      <c r="T565" s="60"/>
      <c r="U565" s="60"/>
      <c r="V565" s="60"/>
      <c r="W565" s="20" t="b">
        <f t="shared" si="16"/>
        <v>1</v>
      </c>
      <c r="X565" s="19" t="b">
        <f t="shared" si="17"/>
        <v>1</v>
      </c>
      <c r="Y565" s="19" t="e">
        <f>O565&gt;___Summary!#REF!</f>
        <v>#REF!</v>
      </c>
      <c r="XEU565" s="189"/>
      <c r="XEV565" s="189"/>
      <c r="XEW565" s="189"/>
      <c r="XEX565" s="189"/>
      <c r="XEY565" s="189"/>
      <c r="XEZ565" s="189"/>
      <c r="XFA565" s="189"/>
      <c r="XFB565" s="189"/>
      <c r="XFC565" s="189"/>
      <c r="XFD565" s="189"/>
    </row>
    <row r="566" spans="1:25 16375:16384" s="54" customFormat="1" ht="42" customHeight="1" x14ac:dyDescent="0.2">
      <c r="A566" s="60"/>
      <c r="B566" s="60"/>
      <c r="C566" s="61"/>
      <c r="D566" s="61"/>
      <c r="E566" s="61"/>
      <c r="F566" s="61"/>
      <c r="G566" s="61"/>
      <c r="H566" s="61"/>
      <c r="I566" s="60"/>
      <c r="J566" s="60"/>
      <c r="K566" s="87"/>
      <c r="L566" s="62"/>
      <c r="M566" s="63"/>
      <c r="N566" s="64"/>
      <c r="O566" s="58"/>
      <c r="P566" s="64"/>
      <c r="Q566" s="58"/>
      <c r="R566" s="52"/>
      <c r="S566" s="60"/>
      <c r="T566" s="60"/>
      <c r="U566" s="60"/>
      <c r="V566" s="60"/>
      <c r="W566" s="20" t="b">
        <f t="shared" si="16"/>
        <v>1</v>
      </c>
      <c r="X566" s="19" t="b">
        <f t="shared" si="17"/>
        <v>1</v>
      </c>
      <c r="Y566" s="19" t="e">
        <f>O566&gt;___Summary!#REF!</f>
        <v>#REF!</v>
      </c>
      <c r="XEU566" s="189"/>
      <c r="XEV566" s="189"/>
      <c r="XEW566" s="189"/>
      <c r="XEX566" s="189"/>
      <c r="XEY566" s="189"/>
      <c r="XEZ566" s="189"/>
      <c r="XFA566" s="189"/>
      <c r="XFB566" s="189"/>
      <c r="XFC566" s="189"/>
      <c r="XFD566" s="189"/>
    </row>
    <row r="567" spans="1:25 16375:16384" s="54" customFormat="1" ht="42" customHeight="1" x14ac:dyDescent="0.2">
      <c r="A567" s="60"/>
      <c r="B567" s="60"/>
      <c r="C567" s="61"/>
      <c r="D567" s="61"/>
      <c r="E567" s="61"/>
      <c r="F567" s="61"/>
      <c r="G567" s="61"/>
      <c r="H567" s="61"/>
      <c r="I567" s="60"/>
      <c r="J567" s="60"/>
      <c r="K567" s="87"/>
      <c r="L567" s="62"/>
      <c r="M567" s="63"/>
      <c r="N567" s="64"/>
      <c r="O567" s="58"/>
      <c r="P567" s="64"/>
      <c r="Q567" s="58"/>
      <c r="R567" s="52"/>
      <c r="S567" s="60"/>
      <c r="T567" s="60"/>
      <c r="U567" s="60"/>
      <c r="V567" s="60"/>
      <c r="W567" s="20" t="b">
        <f t="shared" si="16"/>
        <v>1</v>
      </c>
      <c r="X567" s="19" t="b">
        <f t="shared" si="17"/>
        <v>1</v>
      </c>
      <c r="Y567" s="19" t="e">
        <f>O567&gt;___Summary!#REF!</f>
        <v>#REF!</v>
      </c>
      <c r="XEU567" s="189"/>
      <c r="XEV567" s="189"/>
      <c r="XEW567" s="189"/>
      <c r="XEX567" s="189"/>
      <c r="XEY567" s="189"/>
      <c r="XEZ567" s="189"/>
      <c r="XFA567" s="189"/>
      <c r="XFB567" s="189"/>
      <c r="XFC567" s="189"/>
      <c r="XFD567" s="189"/>
    </row>
    <row r="568" spans="1:25 16375:16384" s="54" customFormat="1" ht="42" customHeight="1" x14ac:dyDescent="0.2">
      <c r="A568" s="60"/>
      <c r="B568" s="60"/>
      <c r="C568" s="61"/>
      <c r="D568" s="61"/>
      <c r="E568" s="61"/>
      <c r="F568" s="61"/>
      <c r="G568" s="61"/>
      <c r="H568" s="61"/>
      <c r="I568" s="60"/>
      <c r="J568" s="60"/>
      <c r="K568" s="87"/>
      <c r="L568" s="62"/>
      <c r="M568" s="63"/>
      <c r="N568" s="64"/>
      <c r="O568" s="58"/>
      <c r="P568" s="64"/>
      <c r="Q568" s="58"/>
      <c r="R568" s="52"/>
      <c r="S568" s="60"/>
      <c r="T568" s="60"/>
      <c r="U568" s="60"/>
      <c r="V568" s="60"/>
      <c r="W568" s="20" t="b">
        <f t="shared" si="16"/>
        <v>1</v>
      </c>
      <c r="X568" s="19" t="b">
        <f t="shared" si="17"/>
        <v>1</v>
      </c>
      <c r="Y568" s="19" t="e">
        <f>O568&gt;___Summary!#REF!</f>
        <v>#REF!</v>
      </c>
      <c r="XEU568" s="189"/>
      <c r="XEV568" s="189"/>
      <c r="XEW568" s="189"/>
      <c r="XEX568" s="189"/>
      <c r="XEY568" s="189"/>
      <c r="XEZ568" s="189"/>
      <c r="XFA568" s="189"/>
      <c r="XFB568" s="189"/>
      <c r="XFC568" s="189"/>
      <c r="XFD568" s="189"/>
    </row>
    <row r="569" spans="1:25 16375:16384" s="54" customFormat="1" ht="42" customHeight="1" x14ac:dyDescent="0.2">
      <c r="A569" s="60"/>
      <c r="B569" s="60"/>
      <c r="C569" s="61"/>
      <c r="D569" s="61"/>
      <c r="E569" s="61"/>
      <c r="F569" s="61"/>
      <c r="G569" s="61"/>
      <c r="H569" s="61"/>
      <c r="I569" s="60"/>
      <c r="J569" s="60"/>
      <c r="K569" s="87"/>
      <c r="L569" s="62"/>
      <c r="M569" s="63"/>
      <c r="N569" s="64"/>
      <c r="O569" s="58"/>
      <c r="P569" s="64"/>
      <c r="Q569" s="58"/>
      <c r="R569" s="52"/>
      <c r="S569" s="60"/>
      <c r="T569" s="60"/>
      <c r="U569" s="60"/>
      <c r="V569" s="60"/>
      <c r="W569" s="20" t="b">
        <f t="shared" si="16"/>
        <v>1</v>
      </c>
      <c r="X569" s="19" t="b">
        <f t="shared" si="17"/>
        <v>1</v>
      </c>
      <c r="Y569" s="19" t="e">
        <f>O569&gt;___Summary!#REF!</f>
        <v>#REF!</v>
      </c>
      <c r="XEU569" s="189"/>
      <c r="XEV569" s="189"/>
      <c r="XEW569" s="189"/>
      <c r="XEX569" s="189"/>
      <c r="XEY569" s="189"/>
      <c r="XEZ569" s="189"/>
      <c r="XFA569" s="189"/>
      <c r="XFB569" s="189"/>
      <c r="XFC569" s="189"/>
      <c r="XFD569" s="189"/>
    </row>
    <row r="570" spans="1:25 16375:16384" s="54" customFormat="1" ht="42" customHeight="1" x14ac:dyDescent="0.2">
      <c r="A570" s="60"/>
      <c r="B570" s="60"/>
      <c r="C570" s="61"/>
      <c r="D570" s="61"/>
      <c r="E570" s="61"/>
      <c r="F570" s="61"/>
      <c r="G570" s="61"/>
      <c r="H570" s="61"/>
      <c r="I570" s="60"/>
      <c r="J570" s="60"/>
      <c r="K570" s="87"/>
      <c r="L570" s="62"/>
      <c r="M570" s="63"/>
      <c r="N570" s="64"/>
      <c r="O570" s="58"/>
      <c r="P570" s="64"/>
      <c r="Q570" s="58"/>
      <c r="R570" s="52"/>
      <c r="S570" s="60"/>
      <c r="T570" s="60"/>
      <c r="U570" s="60"/>
      <c r="V570" s="60"/>
      <c r="W570" s="20" t="b">
        <f t="shared" si="16"/>
        <v>1</v>
      </c>
      <c r="X570" s="19" t="b">
        <f t="shared" si="17"/>
        <v>1</v>
      </c>
      <c r="Y570" s="19" t="e">
        <f>O570&gt;___Summary!#REF!</f>
        <v>#REF!</v>
      </c>
      <c r="XEU570" s="189"/>
      <c r="XEV570" s="189"/>
      <c r="XEW570" s="189"/>
      <c r="XEX570" s="189"/>
      <c r="XEY570" s="189"/>
      <c r="XEZ570" s="189"/>
      <c r="XFA570" s="189"/>
      <c r="XFB570" s="189"/>
      <c r="XFC570" s="189"/>
      <c r="XFD570" s="189"/>
    </row>
    <row r="571" spans="1:25 16375:16384" s="54" customFormat="1" ht="42" customHeight="1" x14ac:dyDescent="0.2">
      <c r="A571" s="60"/>
      <c r="B571" s="60"/>
      <c r="C571" s="61"/>
      <c r="D571" s="61"/>
      <c r="E571" s="61"/>
      <c r="F571" s="61"/>
      <c r="G571" s="61"/>
      <c r="H571" s="61"/>
      <c r="I571" s="60"/>
      <c r="J571" s="60"/>
      <c r="K571" s="87"/>
      <c r="L571" s="62"/>
      <c r="M571" s="63"/>
      <c r="N571" s="64"/>
      <c r="O571" s="58"/>
      <c r="P571" s="64"/>
      <c r="Q571" s="58"/>
      <c r="R571" s="52"/>
      <c r="S571" s="60"/>
      <c r="T571" s="60"/>
      <c r="U571" s="60"/>
      <c r="V571" s="60"/>
      <c r="W571" s="20" t="b">
        <f t="shared" si="16"/>
        <v>1</v>
      </c>
      <c r="X571" s="19" t="b">
        <f t="shared" si="17"/>
        <v>1</v>
      </c>
      <c r="Y571" s="19" t="e">
        <f>O571&gt;___Summary!#REF!</f>
        <v>#REF!</v>
      </c>
      <c r="XEU571" s="189"/>
      <c r="XEV571" s="189"/>
      <c r="XEW571" s="189"/>
      <c r="XEX571" s="189"/>
      <c r="XEY571" s="189"/>
      <c r="XEZ571" s="189"/>
      <c r="XFA571" s="189"/>
      <c r="XFB571" s="189"/>
      <c r="XFC571" s="189"/>
      <c r="XFD571" s="189"/>
    </row>
    <row r="572" spans="1:25 16375:16384" s="54" customFormat="1" ht="42" customHeight="1" x14ac:dyDescent="0.2">
      <c r="A572" s="60"/>
      <c r="B572" s="60"/>
      <c r="C572" s="61"/>
      <c r="D572" s="61"/>
      <c r="E572" s="61"/>
      <c r="F572" s="61"/>
      <c r="G572" s="61"/>
      <c r="H572" s="61"/>
      <c r="I572" s="60"/>
      <c r="J572" s="60"/>
      <c r="K572" s="87"/>
      <c r="L572" s="62"/>
      <c r="M572" s="63"/>
      <c r="N572" s="64"/>
      <c r="O572" s="58"/>
      <c r="P572" s="64"/>
      <c r="Q572" s="58"/>
      <c r="R572" s="52"/>
      <c r="S572" s="60"/>
      <c r="T572" s="60"/>
      <c r="U572" s="60"/>
      <c r="V572" s="60"/>
      <c r="W572" s="20" t="b">
        <f t="shared" si="16"/>
        <v>1</v>
      </c>
      <c r="X572" s="19" t="b">
        <f t="shared" si="17"/>
        <v>1</v>
      </c>
      <c r="Y572" s="19" t="e">
        <f>O572&gt;___Summary!#REF!</f>
        <v>#REF!</v>
      </c>
      <c r="XEU572" s="189"/>
      <c r="XEV572" s="189"/>
      <c r="XEW572" s="189"/>
      <c r="XEX572" s="189"/>
      <c r="XEY572" s="189"/>
      <c r="XEZ572" s="189"/>
      <c r="XFA572" s="189"/>
      <c r="XFB572" s="189"/>
      <c r="XFC572" s="189"/>
      <c r="XFD572" s="189"/>
    </row>
    <row r="573" spans="1:25 16375:16384" s="54" customFormat="1" ht="42" customHeight="1" x14ac:dyDescent="0.2">
      <c r="A573" s="60"/>
      <c r="B573" s="60"/>
      <c r="C573" s="61"/>
      <c r="D573" s="61"/>
      <c r="E573" s="61"/>
      <c r="F573" s="61"/>
      <c r="G573" s="61"/>
      <c r="H573" s="61"/>
      <c r="I573" s="60"/>
      <c r="J573" s="60"/>
      <c r="K573" s="87"/>
      <c r="L573" s="62"/>
      <c r="M573" s="63"/>
      <c r="N573" s="64"/>
      <c r="O573" s="58"/>
      <c r="P573" s="64"/>
      <c r="Q573" s="58"/>
      <c r="R573" s="52"/>
      <c r="S573" s="60"/>
      <c r="T573" s="60"/>
      <c r="U573" s="60"/>
      <c r="V573" s="60"/>
      <c r="W573" s="20" t="b">
        <f t="shared" si="16"/>
        <v>1</v>
      </c>
      <c r="X573" s="19" t="b">
        <f t="shared" si="17"/>
        <v>1</v>
      </c>
      <c r="Y573" s="19" t="e">
        <f>O573&gt;___Summary!#REF!</f>
        <v>#REF!</v>
      </c>
      <c r="XEU573" s="189"/>
      <c r="XEV573" s="189"/>
      <c r="XEW573" s="189"/>
      <c r="XEX573" s="189"/>
      <c r="XEY573" s="189"/>
      <c r="XEZ573" s="189"/>
      <c r="XFA573" s="189"/>
      <c r="XFB573" s="189"/>
      <c r="XFC573" s="189"/>
      <c r="XFD573" s="189"/>
    </row>
    <row r="574" spans="1:25 16375:16384" s="54" customFormat="1" ht="42" customHeight="1" x14ac:dyDescent="0.2">
      <c r="A574" s="60"/>
      <c r="B574" s="60"/>
      <c r="C574" s="61"/>
      <c r="D574" s="61"/>
      <c r="E574" s="61"/>
      <c r="F574" s="61"/>
      <c r="G574" s="61"/>
      <c r="H574" s="61"/>
      <c r="I574" s="60"/>
      <c r="J574" s="60"/>
      <c r="K574" s="87"/>
      <c r="L574" s="62"/>
      <c r="M574" s="63"/>
      <c r="N574" s="64"/>
      <c r="O574" s="58"/>
      <c r="P574" s="64"/>
      <c r="Q574" s="58"/>
      <c r="R574" s="52"/>
      <c r="S574" s="60"/>
      <c r="T574" s="60"/>
      <c r="U574" s="60"/>
      <c r="V574" s="60"/>
      <c r="W574" s="20" t="b">
        <f t="shared" si="16"/>
        <v>1</v>
      </c>
      <c r="X574" s="19" t="b">
        <f t="shared" si="17"/>
        <v>1</v>
      </c>
      <c r="Y574" s="19" t="e">
        <f>O574&gt;___Summary!#REF!</f>
        <v>#REF!</v>
      </c>
      <c r="XEU574" s="189"/>
      <c r="XEV574" s="189"/>
      <c r="XEW574" s="189"/>
      <c r="XEX574" s="189"/>
      <c r="XEY574" s="189"/>
      <c r="XEZ574" s="189"/>
      <c r="XFA574" s="189"/>
      <c r="XFB574" s="189"/>
      <c r="XFC574" s="189"/>
      <c r="XFD574" s="189"/>
    </row>
    <row r="575" spans="1:25 16375:16384" s="54" customFormat="1" ht="42" customHeight="1" x14ac:dyDescent="0.2">
      <c r="A575" s="60"/>
      <c r="B575" s="60"/>
      <c r="C575" s="61"/>
      <c r="D575" s="61"/>
      <c r="E575" s="61"/>
      <c r="F575" s="61"/>
      <c r="G575" s="61"/>
      <c r="H575" s="61"/>
      <c r="I575" s="60"/>
      <c r="J575" s="60"/>
      <c r="K575" s="87"/>
      <c r="L575" s="62"/>
      <c r="M575" s="63"/>
      <c r="N575" s="64"/>
      <c r="O575" s="58"/>
      <c r="P575" s="64"/>
      <c r="Q575" s="58"/>
      <c r="R575" s="52"/>
      <c r="S575" s="60"/>
      <c r="T575" s="60"/>
      <c r="U575" s="60"/>
      <c r="V575" s="60"/>
      <c r="W575" s="20" t="b">
        <f t="shared" si="16"/>
        <v>1</v>
      </c>
      <c r="X575" s="19" t="b">
        <f t="shared" si="17"/>
        <v>1</v>
      </c>
      <c r="Y575" s="19" t="e">
        <f>O575&gt;___Summary!#REF!</f>
        <v>#REF!</v>
      </c>
      <c r="XEU575" s="189"/>
      <c r="XEV575" s="189"/>
      <c r="XEW575" s="189"/>
      <c r="XEX575" s="189"/>
      <c r="XEY575" s="189"/>
      <c r="XEZ575" s="189"/>
      <c r="XFA575" s="189"/>
      <c r="XFB575" s="189"/>
      <c r="XFC575" s="189"/>
      <c r="XFD575" s="189"/>
    </row>
    <row r="576" spans="1:25 16375:16384" s="54" customFormat="1" ht="42" customHeight="1" x14ac:dyDescent="0.2">
      <c r="A576" s="60"/>
      <c r="B576" s="60"/>
      <c r="C576" s="61"/>
      <c r="D576" s="61"/>
      <c r="E576" s="61"/>
      <c r="F576" s="61"/>
      <c r="G576" s="61"/>
      <c r="H576" s="61"/>
      <c r="I576" s="60"/>
      <c r="J576" s="60"/>
      <c r="K576" s="87"/>
      <c r="L576" s="62"/>
      <c r="M576" s="63"/>
      <c r="N576" s="64"/>
      <c r="O576" s="58"/>
      <c r="P576" s="64"/>
      <c r="Q576" s="58"/>
      <c r="R576" s="52"/>
      <c r="S576" s="60"/>
      <c r="T576" s="60"/>
      <c r="U576" s="60"/>
      <c r="V576" s="60"/>
      <c r="W576" s="20" t="b">
        <f t="shared" si="16"/>
        <v>1</v>
      </c>
      <c r="X576" s="19" t="b">
        <f t="shared" si="17"/>
        <v>1</v>
      </c>
      <c r="Y576" s="19" t="e">
        <f>O576&gt;___Summary!#REF!</f>
        <v>#REF!</v>
      </c>
      <c r="XEU576" s="189"/>
      <c r="XEV576" s="189"/>
      <c r="XEW576" s="189"/>
      <c r="XEX576" s="189"/>
      <c r="XEY576" s="189"/>
      <c r="XEZ576" s="189"/>
      <c r="XFA576" s="189"/>
      <c r="XFB576" s="189"/>
      <c r="XFC576" s="189"/>
      <c r="XFD576" s="189"/>
    </row>
    <row r="577" spans="1:25 16375:16384" s="54" customFormat="1" ht="42" customHeight="1" x14ac:dyDescent="0.2">
      <c r="A577" s="60"/>
      <c r="B577" s="60"/>
      <c r="C577" s="61"/>
      <c r="D577" s="61"/>
      <c r="E577" s="61"/>
      <c r="F577" s="61"/>
      <c r="G577" s="61"/>
      <c r="H577" s="61"/>
      <c r="I577" s="60"/>
      <c r="J577" s="60"/>
      <c r="K577" s="87"/>
      <c r="L577" s="62"/>
      <c r="M577" s="63"/>
      <c r="N577" s="64"/>
      <c r="O577" s="58"/>
      <c r="P577" s="64"/>
      <c r="Q577" s="58"/>
      <c r="R577" s="52"/>
      <c r="S577" s="60"/>
      <c r="T577" s="60"/>
      <c r="U577" s="60"/>
      <c r="V577" s="60"/>
      <c r="W577" s="20" t="b">
        <f t="shared" si="16"/>
        <v>1</v>
      </c>
      <c r="X577" s="19" t="b">
        <f t="shared" si="17"/>
        <v>1</v>
      </c>
      <c r="Y577" s="19" t="e">
        <f>O577&gt;___Summary!#REF!</f>
        <v>#REF!</v>
      </c>
      <c r="XEU577" s="189"/>
      <c r="XEV577" s="189"/>
      <c r="XEW577" s="189"/>
      <c r="XEX577" s="189"/>
      <c r="XEY577" s="189"/>
      <c r="XEZ577" s="189"/>
      <c r="XFA577" s="189"/>
      <c r="XFB577" s="189"/>
      <c r="XFC577" s="189"/>
      <c r="XFD577" s="189"/>
    </row>
    <row r="578" spans="1:25 16375:16384" s="54" customFormat="1" ht="42" customHeight="1" x14ac:dyDescent="0.2">
      <c r="A578" s="60"/>
      <c r="B578" s="60"/>
      <c r="C578" s="61"/>
      <c r="D578" s="61"/>
      <c r="E578" s="61"/>
      <c r="F578" s="61"/>
      <c r="G578" s="61"/>
      <c r="H578" s="61"/>
      <c r="I578" s="60"/>
      <c r="J578" s="60"/>
      <c r="K578" s="87"/>
      <c r="L578" s="62"/>
      <c r="M578" s="63"/>
      <c r="N578" s="64"/>
      <c r="O578" s="58"/>
      <c r="P578" s="64"/>
      <c r="Q578" s="58"/>
      <c r="R578" s="52"/>
      <c r="S578" s="60"/>
      <c r="T578" s="60"/>
      <c r="U578" s="60"/>
      <c r="V578" s="60"/>
      <c r="W578" s="20" t="b">
        <f t="shared" si="16"/>
        <v>1</v>
      </c>
      <c r="X578" s="19" t="b">
        <f t="shared" si="17"/>
        <v>1</v>
      </c>
      <c r="Y578" s="19" t="e">
        <f>O578&gt;___Summary!#REF!</f>
        <v>#REF!</v>
      </c>
      <c r="XEU578" s="189"/>
      <c r="XEV578" s="189"/>
      <c r="XEW578" s="189"/>
      <c r="XEX578" s="189"/>
      <c r="XEY578" s="189"/>
      <c r="XEZ578" s="189"/>
      <c r="XFA578" s="189"/>
      <c r="XFB578" s="189"/>
      <c r="XFC578" s="189"/>
      <c r="XFD578" s="189"/>
    </row>
    <row r="579" spans="1:25 16375:16384" s="54" customFormat="1" ht="42" customHeight="1" x14ac:dyDescent="0.2">
      <c r="A579" s="60"/>
      <c r="B579" s="60"/>
      <c r="C579" s="61"/>
      <c r="D579" s="61"/>
      <c r="E579" s="61"/>
      <c r="F579" s="61"/>
      <c r="G579" s="61"/>
      <c r="H579" s="61"/>
      <c r="I579" s="60"/>
      <c r="J579" s="60"/>
      <c r="K579" s="87"/>
      <c r="L579" s="62"/>
      <c r="M579" s="63"/>
      <c r="N579" s="64"/>
      <c r="O579" s="58"/>
      <c r="P579" s="64"/>
      <c r="Q579" s="58"/>
      <c r="R579" s="52"/>
      <c r="S579" s="60"/>
      <c r="T579" s="60"/>
      <c r="U579" s="60"/>
      <c r="V579" s="60"/>
      <c r="W579" s="20" t="b">
        <f t="shared" si="16"/>
        <v>1</v>
      </c>
      <c r="X579" s="19" t="b">
        <f t="shared" si="17"/>
        <v>1</v>
      </c>
      <c r="Y579" s="19" t="e">
        <f>O579&gt;___Summary!#REF!</f>
        <v>#REF!</v>
      </c>
      <c r="XEU579" s="189"/>
      <c r="XEV579" s="189"/>
      <c r="XEW579" s="189"/>
      <c r="XEX579" s="189"/>
      <c r="XEY579" s="189"/>
      <c r="XEZ579" s="189"/>
      <c r="XFA579" s="189"/>
      <c r="XFB579" s="189"/>
      <c r="XFC579" s="189"/>
      <c r="XFD579" s="189"/>
    </row>
    <row r="580" spans="1:25 16375:16384" s="54" customFormat="1" ht="42" customHeight="1" x14ac:dyDescent="0.2">
      <c r="A580" s="60"/>
      <c r="B580" s="60"/>
      <c r="C580" s="61"/>
      <c r="D580" s="61"/>
      <c r="E580" s="61"/>
      <c r="F580" s="61"/>
      <c r="G580" s="61"/>
      <c r="H580" s="61"/>
      <c r="I580" s="60"/>
      <c r="J580" s="60"/>
      <c r="K580" s="87"/>
      <c r="L580" s="62"/>
      <c r="M580" s="63"/>
      <c r="N580" s="64"/>
      <c r="O580" s="58"/>
      <c r="P580" s="64"/>
      <c r="Q580" s="58"/>
      <c r="R580" s="52"/>
      <c r="S580" s="60"/>
      <c r="T580" s="60"/>
      <c r="U580" s="60"/>
      <c r="V580" s="60"/>
      <c r="W580" s="20" t="b">
        <f t="shared" si="16"/>
        <v>1</v>
      </c>
      <c r="X580" s="19" t="b">
        <f t="shared" si="17"/>
        <v>1</v>
      </c>
      <c r="Y580" s="19" t="e">
        <f>O580&gt;___Summary!#REF!</f>
        <v>#REF!</v>
      </c>
      <c r="XEU580" s="189"/>
      <c r="XEV580" s="189"/>
      <c r="XEW580" s="189"/>
      <c r="XEX580" s="189"/>
      <c r="XEY580" s="189"/>
      <c r="XEZ580" s="189"/>
      <c r="XFA580" s="189"/>
      <c r="XFB580" s="189"/>
      <c r="XFC580" s="189"/>
      <c r="XFD580" s="189"/>
    </row>
    <row r="581" spans="1:25 16375:16384" s="54" customFormat="1" ht="42" customHeight="1" x14ac:dyDescent="0.2">
      <c r="A581" s="60"/>
      <c r="B581" s="60"/>
      <c r="C581" s="61"/>
      <c r="D581" s="61"/>
      <c r="E581" s="61"/>
      <c r="F581" s="61"/>
      <c r="G581" s="61"/>
      <c r="H581" s="61"/>
      <c r="I581" s="60"/>
      <c r="J581" s="60"/>
      <c r="K581" s="87"/>
      <c r="L581" s="62"/>
      <c r="M581" s="63"/>
      <c r="N581" s="64"/>
      <c r="O581" s="58"/>
      <c r="P581" s="64"/>
      <c r="Q581" s="58"/>
      <c r="R581" s="52"/>
      <c r="S581" s="60"/>
      <c r="T581" s="60"/>
      <c r="U581" s="60"/>
      <c r="V581" s="60"/>
      <c r="W581" s="20" t="b">
        <f t="shared" si="16"/>
        <v>1</v>
      </c>
      <c r="X581" s="19" t="b">
        <f t="shared" si="17"/>
        <v>1</v>
      </c>
      <c r="Y581" s="19" t="e">
        <f>O581&gt;___Summary!#REF!</f>
        <v>#REF!</v>
      </c>
      <c r="XEU581" s="189"/>
      <c r="XEV581" s="189"/>
      <c r="XEW581" s="189"/>
      <c r="XEX581" s="189"/>
      <c r="XEY581" s="189"/>
      <c r="XEZ581" s="189"/>
      <c r="XFA581" s="189"/>
      <c r="XFB581" s="189"/>
      <c r="XFC581" s="189"/>
      <c r="XFD581" s="189"/>
    </row>
    <row r="582" spans="1:25 16375:16384" s="54" customFormat="1" ht="42" customHeight="1" x14ac:dyDescent="0.2">
      <c r="A582" s="60"/>
      <c r="B582" s="60"/>
      <c r="C582" s="61"/>
      <c r="D582" s="61"/>
      <c r="E582" s="61"/>
      <c r="F582" s="61"/>
      <c r="G582" s="61"/>
      <c r="H582" s="61"/>
      <c r="I582" s="60"/>
      <c r="J582" s="60"/>
      <c r="K582" s="87"/>
      <c r="L582" s="62"/>
      <c r="M582" s="63"/>
      <c r="N582" s="64"/>
      <c r="O582" s="58"/>
      <c r="P582" s="64"/>
      <c r="Q582" s="58"/>
      <c r="R582" s="52"/>
      <c r="S582" s="60"/>
      <c r="T582" s="60"/>
      <c r="U582" s="60"/>
      <c r="V582" s="60"/>
      <c r="W582" s="20" t="b">
        <f t="shared" si="16"/>
        <v>1</v>
      </c>
      <c r="X582" s="19" t="b">
        <f t="shared" si="17"/>
        <v>1</v>
      </c>
      <c r="Y582" s="19" t="e">
        <f>O582&gt;___Summary!#REF!</f>
        <v>#REF!</v>
      </c>
      <c r="XEU582" s="189"/>
      <c r="XEV582" s="189"/>
      <c r="XEW582" s="189"/>
      <c r="XEX582" s="189"/>
      <c r="XEY582" s="189"/>
      <c r="XEZ582" s="189"/>
      <c r="XFA582" s="189"/>
      <c r="XFB582" s="189"/>
      <c r="XFC582" s="189"/>
      <c r="XFD582" s="189"/>
    </row>
    <row r="583" spans="1:25 16375:16384" s="54" customFormat="1" ht="42" customHeight="1" x14ac:dyDescent="0.2">
      <c r="A583" s="60"/>
      <c r="B583" s="60"/>
      <c r="C583" s="61"/>
      <c r="D583" s="61"/>
      <c r="E583" s="61"/>
      <c r="F583" s="61"/>
      <c r="G583" s="61"/>
      <c r="H583" s="61"/>
      <c r="I583" s="60"/>
      <c r="J583" s="60"/>
      <c r="K583" s="87"/>
      <c r="L583" s="62"/>
      <c r="M583" s="63"/>
      <c r="N583" s="64"/>
      <c r="O583" s="58"/>
      <c r="P583" s="64"/>
      <c r="Q583" s="58"/>
      <c r="R583" s="52"/>
      <c r="S583" s="60"/>
      <c r="T583" s="60"/>
      <c r="U583" s="60"/>
      <c r="V583" s="60"/>
      <c r="W583" s="20" t="b">
        <f t="shared" si="16"/>
        <v>1</v>
      </c>
      <c r="X583" s="19" t="b">
        <f t="shared" si="17"/>
        <v>1</v>
      </c>
      <c r="Y583" s="19" t="e">
        <f>O583&gt;___Summary!#REF!</f>
        <v>#REF!</v>
      </c>
      <c r="XEU583" s="189"/>
      <c r="XEV583" s="189"/>
      <c r="XEW583" s="189"/>
      <c r="XEX583" s="189"/>
      <c r="XEY583" s="189"/>
      <c r="XEZ583" s="189"/>
      <c r="XFA583" s="189"/>
      <c r="XFB583" s="189"/>
      <c r="XFC583" s="189"/>
      <c r="XFD583" s="189"/>
    </row>
    <row r="584" spans="1:25 16375:16384" s="54" customFormat="1" ht="42" customHeight="1" x14ac:dyDescent="0.2">
      <c r="A584" s="60"/>
      <c r="B584" s="60"/>
      <c r="C584" s="61"/>
      <c r="D584" s="61"/>
      <c r="E584" s="61"/>
      <c r="F584" s="61"/>
      <c r="G584" s="61"/>
      <c r="H584" s="61"/>
      <c r="I584" s="60"/>
      <c r="J584" s="60"/>
      <c r="K584" s="87"/>
      <c r="L584" s="62"/>
      <c r="M584" s="63"/>
      <c r="N584" s="64"/>
      <c r="O584" s="58"/>
      <c r="P584" s="64"/>
      <c r="Q584" s="58"/>
      <c r="R584" s="52"/>
      <c r="S584" s="60"/>
      <c r="T584" s="60"/>
      <c r="U584" s="60"/>
      <c r="V584" s="60"/>
      <c r="W584" s="20" t="b">
        <f t="shared" ref="W584:W647" si="18">O584&gt;=M584</f>
        <v>1</v>
      </c>
      <c r="X584" s="19" t="b">
        <f t="shared" ref="X584:X647" si="19">Q584&gt;=O584</f>
        <v>1</v>
      </c>
      <c r="Y584" s="19" t="e">
        <f>O584&gt;___Summary!#REF!</f>
        <v>#REF!</v>
      </c>
      <c r="XEU584" s="189"/>
      <c r="XEV584" s="189"/>
      <c r="XEW584" s="189"/>
      <c r="XEX584" s="189"/>
      <c r="XEY584" s="189"/>
      <c r="XEZ584" s="189"/>
      <c r="XFA584" s="189"/>
      <c r="XFB584" s="189"/>
      <c r="XFC584" s="189"/>
      <c r="XFD584" s="189"/>
    </row>
    <row r="585" spans="1:25 16375:16384" s="54" customFormat="1" ht="42" customHeight="1" x14ac:dyDescent="0.2">
      <c r="A585" s="60"/>
      <c r="B585" s="60"/>
      <c r="C585" s="61"/>
      <c r="D585" s="61"/>
      <c r="E585" s="61"/>
      <c r="F585" s="61"/>
      <c r="G585" s="61"/>
      <c r="H585" s="61"/>
      <c r="I585" s="60"/>
      <c r="J585" s="60"/>
      <c r="K585" s="87"/>
      <c r="L585" s="62"/>
      <c r="M585" s="63"/>
      <c r="N585" s="64"/>
      <c r="O585" s="58"/>
      <c r="P585" s="64"/>
      <c r="Q585" s="58"/>
      <c r="R585" s="52"/>
      <c r="S585" s="60"/>
      <c r="T585" s="60"/>
      <c r="U585" s="60"/>
      <c r="V585" s="60"/>
      <c r="W585" s="20" t="b">
        <f t="shared" si="18"/>
        <v>1</v>
      </c>
      <c r="X585" s="19" t="b">
        <f t="shared" si="19"/>
        <v>1</v>
      </c>
      <c r="Y585" s="19" t="e">
        <f>O585&gt;___Summary!#REF!</f>
        <v>#REF!</v>
      </c>
      <c r="XEU585" s="189"/>
      <c r="XEV585" s="189"/>
      <c r="XEW585" s="189"/>
      <c r="XEX585" s="189"/>
      <c r="XEY585" s="189"/>
      <c r="XEZ585" s="189"/>
      <c r="XFA585" s="189"/>
      <c r="XFB585" s="189"/>
      <c r="XFC585" s="189"/>
      <c r="XFD585" s="189"/>
    </row>
    <row r="586" spans="1:25 16375:16384" s="54" customFormat="1" ht="42" customHeight="1" x14ac:dyDescent="0.2">
      <c r="A586" s="60"/>
      <c r="B586" s="60"/>
      <c r="C586" s="61"/>
      <c r="D586" s="61"/>
      <c r="E586" s="61"/>
      <c r="F586" s="61"/>
      <c r="G586" s="61"/>
      <c r="H586" s="61"/>
      <c r="I586" s="60"/>
      <c r="J586" s="60"/>
      <c r="K586" s="87"/>
      <c r="L586" s="62"/>
      <c r="M586" s="63"/>
      <c r="N586" s="64"/>
      <c r="O586" s="58"/>
      <c r="P586" s="64"/>
      <c r="Q586" s="58"/>
      <c r="R586" s="52"/>
      <c r="S586" s="60"/>
      <c r="T586" s="60"/>
      <c r="U586" s="60"/>
      <c r="V586" s="60"/>
      <c r="W586" s="20" t="b">
        <f t="shared" si="18"/>
        <v>1</v>
      </c>
      <c r="X586" s="19" t="b">
        <f t="shared" si="19"/>
        <v>1</v>
      </c>
      <c r="Y586" s="19" t="e">
        <f>O586&gt;___Summary!#REF!</f>
        <v>#REF!</v>
      </c>
      <c r="XEU586" s="189"/>
      <c r="XEV586" s="189"/>
      <c r="XEW586" s="189"/>
      <c r="XEX586" s="189"/>
      <c r="XEY586" s="189"/>
      <c r="XEZ586" s="189"/>
      <c r="XFA586" s="189"/>
      <c r="XFB586" s="189"/>
      <c r="XFC586" s="189"/>
      <c r="XFD586" s="189"/>
    </row>
    <row r="587" spans="1:25 16375:16384" s="54" customFormat="1" ht="42" customHeight="1" x14ac:dyDescent="0.2">
      <c r="A587" s="60"/>
      <c r="B587" s="60"/>
      <c r="C587" s="61"/>
      <c r="D587" s="61"/>
      <c r="E587" s="61"/>
      <c r="F587" s="61"/>
      <c r="G587" s="61"/>
      <c r="H587" s="61"/>
      <c r="I587" s="60"/>
      <c r="J587" s="60"/>
      <c r="K587" s="87"/>
      <c r="L587" s="62"/>
      <c r="M587" s="63"/>
      <c r="N587" s="64"/>
      <c r="O587" s="58"/>
      <c r="P587" s="64"/>
      <c r="Q587" s="58"/>
      <c r="R587" s="52"/>
      <c r="S587" s="60"/>
      <c r="T587" s="60"/>
      <c r="U587" s="60"/>
      <c r="V587" s="60"/>
      <c r="W587" s="20" t="b">
        <f t="shared" si="18"/>
        <v>1</v>
      </c>
      <c r="X587" s="19" t="b">
        <f t="shared" si="19"/>
        <v>1</v>
      </c>
      <c r="Y587" s="19" t="e">
        <f>O587&gt;___Summary!#REF!</f>
        <v>#REF!</v>
      </c>
      <c r="XEU587" s="189"/>
      <c r="XEV587" s="189"/>
      <c r="XEW587" s="189"/>
      <c r="XEX587" s="189"/>
      <c r="XEY587" s="189"/>
      <c r="XEZ587" s="189"/>
      <c r="XFA587" s="189"/>
      <c r="XFB587" s="189"/>
      <c r="XFC587" s="189"/>
      <c r="XFD587" s="189"/>
    </row>
    <row r="588" spans="1:25 16375:16384" s="54" customFormat="1" ht="42" customHeight="1" x14ac:dyDescent="0.2">
      <c r="A588" s="60"/>
      <c r="B588" s="60"/>
      <c r="C588" s="61"/>
      <c r="D588" s="61"/>
      <c r="E588" s="61"/>
      <c r="F588" s="61"/>
      <c r="G588" s="61"/>
      <c r="H588" s="61"/>
      <c r="I588" s="60"/>
      <c r="J588" s="60"/>
      <c r="K588" s="87"/>
      <c r="L588" s="62"/>
      <c r="M588" s="63"/>
      <c r="N588" s="64"/>
      <c r="O588" s="58"/>
      <c r="P588" s="64"/>
      <c r="Q588" s="58"/>
      <c r="R588" s="52"/>
      <c r="S588" s="60"/>
      <c r="T588" s="60"/>
      <c r="U588" s="60"/>
      <c r="V588" s="60"/>
      <c r="W588" s="20" t="b">
        <f t="shared" si="18"/>
        <v>1</v>
      </c>
      <c r="X588" s="19" t="b">
        <f t="shared" si="19"/>
        <v>1</v>
      </c>
      <c r="Y588" s="19" t="e">
        <f>O588&gt;___Summary!#REF!</f>
        <v>#REF!</v>
      </c>
      <c r="XEU588" s="189"/>
      <c r="XEV588" s="189"/>
      <c r="XEW588" s="189"/>
      <c r="XEX588" s="189"/>
      <c r="XEY588" s="189"/>
      <c r="XEZ588" s="189"/>
      <c r="XFA588" s="189"/>
      <c r="XFB588" s="189"/>
      <c r="XFC588" s="189"/>
      <c r="XFD588" s="189"/>
    </row>
    <row r="589" spans="1:25 16375:16384" s="54" customFormat="1" ht="42" customHeight="1" x14ac:dyDescent="0.2">
      <c r="A589" s="60"/>
      <c r="B589" s="60"/>
      <c r="C589" s="61"/>
      <c r="D589" s="61"/>
      <c r="E589" s="61"/>
      <c r="F589" s="61"/>
      <c r="G589" s="61"/>
      <c r="H589" s="61"/>
      <c r="I589" s="60"/>
      <c r="J589" s="60"/>
      <c r="K589" s="87"/>
      <c r="L589" s="62"/>
      <c r="M589" s="63"/>
      <c r="N589" s="64"/>
      <c r="O589" s="58"/>
      <c r="P589" s="64"/>
      <c r="Q589" s="58"/>
      <c r="R589" s="52"/>
      <c r="S589" s="60"/>
      <c r="T589" s="60"/>
      <c r="U589" s="60"/>
      <c r="V589" s="60"/>
      <c r="W589" s="20" t="b">
        <f t="shared" si="18"/>
        <v>1</v>
      </c>
      <c r="X589" s="19" t="b">
        <f t="shared" si="19"/>
        <v>1</v>
      </c>
      <c r="Y589" s="19" t="e">
        <f>O589&gt;___Summary!#REF!</f>
        <v>#REF!</v>
      </c>
      <c r="XEU589" s="189"/>
      <c r="XEV589" s="189"/>
      <c r="XEW589" s="189"/>
      <c r="XEX589" s="189"/>
      <c r="XEY589" s="189"/>
      <c r="XEZ589" s="189"/>
      <c r="XFA589" s="189"/>
      <c r="XFB589" s="189"/>
      <c r="XFC589" s="189"/>
      <c r="XFD589" s="189"/>
    </row>
    <row r="590" spans="1:25 16375:16384" s="54" customFormat="1" ht="42" customHeight="1" x14ac:dyDescent="0.2">
      <c r="A590" s="60"/>
      <c r="B590" s="60"/>
      <c r="C590" s="61"/>
      <c r="D590" s="61"/>
      <c r="E590" s="61"/>
      <c r="F590" s="61"/>
      <c r="G590" s="61"/>
      <c r="H590" s="61"/>
      <c r="I590" s="60"/>
      <c r="J590" s="60"/>
      <c r="K590" s="87"/>
      <c r="L590" s="62"/>
      <c r="M590" s="63"/>
      <c r="N590" s="64"/>
      <c r="O590" s="58"/>
      <c r="P590" s="64"/>
      <c r="Q590" s="58"/>
      <c r="R590" s="52"/>
      <c r="S590" s="60"/>
      <c r="T590" s="60"/>
      <c r="U590" s="60"/>
      <c r="V590" s="60"/>
      <c r="W590" s="20" t="b">
        <f t="shared" si="18"/>
        <v>1</v>
      </c>
      <c r="X590" s="19" t="b">
        <f t="shared" si="19"/>
        <v>1</v>
      </c>
      <c r="Y590" s="19" t="e">
        <f>O590&gt;___Summary!#REF!</f>
        <v>#REF!</v>
      </c>
      <c r="XEU590" s="189"/>
      <c r="XEV590" s="189"/>
      <c r="XEW590" s="189"/>
      <c r="XEX590" s="189"/>
      <c r="XEY590" s="189"/>
      <c r="XEZ590" s="189"/>
      <c r="XFA590" s="189"/>
      <c r="XFB590" s="189"/>
      <c r="XFC590" s="189"/>
      <c r="XFD590" s="189"/>
    </row>
    <row r="591" spans="1:25 16375:16384" s="54" customFormat="1" ht="42" customHeight="1" x14ac:dyDescent="0.2">
      <c r="A591" s="60"/>
      <c r="B591" s="60"/>
      <c r="C591" s="61"/>
      <c r="D591" s="61"/>
      <c r="E591" s="61"/>
      <c r="F591" s="61"/>
      <c r="G591" s="61"/>
      <c r="H591" s="61"/>
      <c r="I591" s="60"/>
      <c r="J591" s="60"/>
      <c r="K591" s="87"/>
      <c r="L591" s="62"/>
      <c r="M591" s="63"/>
      <c r="N591" s="64"/>
      <c r="O591" s="58"/>
      <c r="P591" s="64"/>
      <c r="Q591" s="58"/>
      <c r="R591" s="52"/>
      <c r="S591" s="60"/>
      <c r="T591" s="60"/>
      <c r="U591" s="60"/>
      <c r="V591" s="60"/>
      <c r="W591" s="20" t="b">
        <f t="shared" si="18"/>
        <v>1</v>
      </c>
      <c r="X591" s="19" t="b">
        <f t="shared" si="19"/>
        <v>1</v>
      </c>
      <c r="Y591" s="19" t="e">
        <f>O591&gt;___Summary!#REF!</f>
        <v>#REF!</v>
      </c>
      <c r="XEU591" s="189"/>
      <c r="XEV591" s="189"/>
      <c r="XEW591" s="189"/>
      <c r="XEX591" s="189"/>
      <c r="XEY591" s="189"/>
      <c r="XEZ591" s="189"/>
      <c r="XFA591" s="189"/>
      <c r="XFB591" s="189"/>
      <c r="XFC591" s="189"/>
      <c r="XFD591" s="189"/>
    </row>
    <row r="592" spans="1:25 16375:16384" s="54" customFormat="1" ht="42" customHeight="1" x14ac:dyDescent="0.2">
      <c r="A592" s="60"/>
      <c r="B592" s="60"/>
      <c r="C592" s="61"/>
      <c r="D592" s="61"/>
      <c r="E592" s="61"/>
      <c r="F592" s="61"/>
      <c r="G592" s="61"/>
      <c r="H592" s="61"/>
      <c r="I592" s="60"/>
      <c r="J592" s="60"/>
      <c r="K592" s="87"/>
      <c r="L592" s="62"/>
      <c r="M592" s="63"/>
      <c r="N592" s="64"/>
      <c r="O592" s="58"/>
      <c r="P592" s="64"/>
      <c r="Q592" s="58"/>
      <c r="R592" s="52"/>
      <c r="S592" s="60"/>
      <c r="T592" s="60"/>
      <c r="U592" s="60"/>
      <c r="V592" s="60"/>
      <c r="W592" s="20" t="b">
        <f t="shared" si="18"/>
        <v>1</v>
      </c>
      <c r="X592" s="19" t="b">
        <f t="shared" si="19"/>
        <v>1</v>
      </c>
      <c r="Y592" s="19" t="e">
        <f>O592&gt;___Summary!#REF!</f>
        <v>#REF!</v>
      </c>
      <c r="XEU592" s="189"/>
      <c r="XEV592" s="189"/>
      <c r="XEW592" s="189"/>
      <c r="XEX592" s="189"/>
      <c r="XEY592" s="189"/>
      <c r="XEZ592" s="189"/>
      <c r="XFA592" s="189"/>
      <c r="XFB592" s="189"/>
      <c r="XFC592" s="189"/>
      <c r="XFD592" s="189"/>
    </row>
    <row r="593" spans="1:25 16375:16384" s="54" customFormat="1" ht="42" customHeight="1" x14ac:dyDescent="0.2">
      <c r="A593" s="60"/>
      <c r="B593" s="60"/>
      <c r="C593" s="61"/>
      <c r="D593" s="61"/>
      <c r="E593" s="61"/>
      <c r="F593" s="61"/>
      <c r="G593" s="61"/>
      <c r="H593" s="61"/>
      <c r="I593" s="60"/>
      <c r="J593" s="60"/>
      <c r="K593" s="87"/>
      <c r="L593" s="62"/>
      <c r="M593" s="63"/>
      <c r="N593" s="64"/>
      <c r="O593" s="58"/>
      <c r="P593" s="64"/>
      <c r="Q593" s="58"/>
      <c r="R593" s="52"/>
      <c r="S593" s="60"/>
      <c r="T593" s="60"/>
      <c r="U593" s="60"/>
      <c r="V593" s="60"/>
      <c r="W593" s="20" t="b">
        <f t="shared" si="18"/>
        <v>1</v>
      </c>
      <c r="X593" s="19" t="b">
        <f t="shared" si="19"/>
        <v>1</v>
      </c>
      <c r="Y593" s="19" t="e">
        <f>O593&gt;___Summary!#REF!</f>
        <v>#REF!</v>
      </c>
      <c r="XEU593" s="189"/>
      <c r="XEV593" s="189"/>
      <c r="XEW593" s="189"/>
      <c r="XEX593" s="189"/>
      <c r="XEY593" s="189"/>
      <c r="XEZ593" s="189"/>
      <c r="XFA593" s="189"/>
      <c r="XFB593" s="189"/>
      <c r="XFC593" s="189"/>
      <c r="XFD593" s="189"/>
    </row>
    <row r="594" spans="1:25 16375:16384" s="54" customFormat="1" ht="42" customHeight="1" x14ac:dyDescent="0.2">
      <c r="A594" s="60"/>
      <c r="B594" s="60"/>
      <c r="C594" s="61"/>
      <c r="D594" s="61"/>
      <c r="E594" s="61"/>
      <c r="F594" s="61"/>
      <c r="G594" s="61"/>
      <c r="H594" s="61"/>
      <c r="I594" s="60"/>
      <c r="J594" s="60"/>
      <c r="K594" s="87"/>
      <c r="L594" s="62"/>
      <c r="M594" s="63"/>
      <c r="N594" s="64"/>
      <c r="O594" s="58"/>
      <c r="P594" s="64"/>
      <c r="Q594" s="58"/>
      <c r="R594" s="52"/>
      <c r="S594" s="60"/>
      <c r="T594" s="60"/>
      <c r="U594" s="60"/>
      <c r="V594" s="60"/>
      <c r="W594" s="20" t="b">
        <f t="shared" si="18"/>
        <v>1</v>
      </c>
      <c r="X594" s="19" t="b">
        <f t="shared" si="19"/>
        <v>1</v>
      </c>
      <c r="Y594" s="19" t="e">
        <f>O594&gt;___Summary!#REF!</f>
        <v>#REF!</v>
      </c>
      <c r="XEU594" s="189"/>
      <c r="XEV594" s="189"/>
      <c r="XEW594" s="189"/>
      <c r="XEX594" s="189"/>
      <c r="XEY594" s="189"/>
      <c r="XEZ594" s="189"/>
      <c r="XFA594" s="189"/>
      <c r="XFB594" s="189"/>
      <c r="XFC594" s="189"/>
      <c r="XFD594" s="189"/>
    </row>
    <row r="595" spans="1:25 16375:16384" s="54" customFormat="1" ht="42" customHeight="1" x14ac:dyDescent="0.2">
      <c r="A595" s="60"/>
      <c r="B595" s="60"/>
      <c r="C595" s="61"/>
      <c r="D595" s="61"/>
      <c r="E595" s="61"/>
      <c r="F595" s="61"/>
      <c r="G595" s="61"/>
      <c r="H595" s="61"/>
      <c r="I595" s="60"/>
      <c r="J595" s="60"/>
      <c r="K595" s="87"/>
      <c r="L595" s="62"/>
      <c r="M595" s="63"/>
      <c r="N595" s="64"/>
      <c r="O595" s="58"/>
      <c r="P595" s="64"/>
      <c r="Q595" s="58"/>
      <c r="R595" s="52"/>
      <c r="S595" s="60"/>
      <c r="T595" s="60"/>
      <c r="U595" s="60"/>
      <c r="V595" s="60"/>
      <c r="W595" s="20" t="b">
        <f t="shared" si="18"/>
        <v>1</v>
      </c>
      <c r="X595" s="19" t="b">
        <f t="shared" si="19"/>
        <v>1</v>
      </c>
      <c r="Y595" s="19" t="e">
        <f>O595&gt;___Summary!#REF!</f>
        <v>#REF!</v>
      </c>
      <c r="XEU595" s="189"/>
      <c r="XEV595" s="189"/>
      <c r="XEW595" s="189"/>
      <c r="XEX595" s="189"/>
      <c r="XEY595" s="189"/>
      <c r="XEZ595" s="189"/>
      <c r="XFA595" s="189"/>
      <c r="XFB595" s="189"/>
      <c r="XFC595" s="189"/>
      <c r="XFD595" s="189"/>
    </row>
    <row r="596" spans="1:25 16375:16384" s="54" customFormat="1" ht="42" customHeight="1" x14ac:dyDescent="0.2">
      <c r="A596" s="60"/>
      <c r="B596" s="60"/>
      <c r="C596" s="61"/>
      <c r="D596" s="61"/>
      <c r="E596" s="61"/>
      <c r="F596" s="61"/>
      <c r="G596" s="61"/>
      <c r="H596" s="61"/>
      <c r="I596" s="60"/>
      <c r="J596" s="60"/>
      <c r="K596" s="87"/>
      <c r="L596" s="62"/>
      <c r="M596" s="63"/>
      <c r="N596" s="64"/>
      <c r="O596" s="58"/>
      <c r="P596" s="64"/>
      <c r="Q596" s="58"/>
      <c r="R596" s="52"/>
      <c r="S596" s="60"/>
      <c r="T596" s="60"/>
      <c r="U596" s="60"/>
      <c r="V596" s="60"/>
      <c r="W596" s="20" t="b">
        <f t="shared" si="18"/>
        <v>1</v>
      </c>
      <c r="X596" s="19" t="b">
        <f t="shared" si="19"/>
        <v>1</v>
      </c>
      <c r="Y596" s="19" t="e">
        <f>O596&gt;___Summary!#REF!</f>
        <v>#REF!</v>
      </c>
      <c r="XEU596" s="189"/>
      <c r="XEV596" s="189"/>
      <c r="XEW596" s="189"/>
      <c r="XEX596" s="189"/>
      <c r="XEY596" s="189"/>
      <c r="XEZ596" s="189"/>
      <c r="XFA596" s="189"/>
      <c r="XFB596" s="189"/>
      <c r="XFC596" s="189"/>
      <c r="XFD596" s="189"/>
    </row>
    <row r="597" spans="1:25 16375:16384" s="54" customFormat="1" ht="42" customHeight="1" x14ac:dyDescent="0.2">
      <c r="A597" s="60"/>
      <c r="B597" s="60"/>
      <c r="C597" s="61"/>
      <c r="D597" s="61"/>
      <c r="E597" s="61"/>
      <c r="F597" s="61"/>
      <c r="G597" s="61"/>
      <c r="H597" s="61"/>
      <c r="I597" s="60"/>
      <c r="J597" s="60"/>
      <c r="K597" s="87"/>
      <c r="L597" s="62"/>
      <c r="M597" s="63"/>
      <c r="N597" s="64"/>
      <c r="O597" s="58"/>
      <c r="P597" s="64"/>
      <c r="Q597" s="58"/>
      <c r="R597" s="52"/>
      <c r="S597" s="60"/>
      <c r="T597" s="60"/>
      <c r="U597" s="60"/>
      <c r="V597" s="60"/>
      <c r="W597" s="20" t="b">
        <f t="shared" si="18"/>
        <v>1</v>
      </c>
      <c r="X597" s="19" t="b">
        <f t="shared" si="19"/>
        <v>1</v>
      </c>
      <c r="Y597" s="19" t="e">
        <f>O597&gt;___Summary!#REF!</f>
        <v>#REF!</v>
      </c>
      <c r="XEU597" s="189"/>
      <c r="XEV597" s="189"/>
      <c r="XEW597" s="189"/>
      <c r="XEX597" s="189"/>
      <c r="XEY597" s="189"/>
      <c r="XEZ597" s="189"/>
      <c r="XFA597" s="189"/>
      <c r="XFB597" s="189"/>
      <c r="XFC597" s="189"/>
      <c r="XFD597" s="189"/>
    </row>
    <row r="598" spans="1:25 16375:16384" s="54" customFormat="1" ht="42" customHeight="1" x14ac:dyDescent="0.2">
      <c r="A598" s="60"/>
      <c r="B598" s="60"/>
      <c r="C598" s="61"/>
      <c r="D598" s="61"/>
      <c r="E598" s="61"/>
      <c r="F598" s="61"/>
      <c r="G598" s="61"/>
      <c r="H598" s="61"/>
      <c r="I598" s="60"/>
      <c r="J598" s="60"/>
      <c r="K598" s="87"/>
      <c r="L598" s="62"/>
      <c r="M598" s="63"/>
      <c r="N598" s="64"/>
      <c r="O598" s="58"/>
      <c r="P598" s="64"/>
      <c r="Q598" s="58"/>
      <c r="R598" s="52"/>
      <c r="S598" s="60"/>
      <c r="T598" s="60"/>
      <c r="U598" s="60"/>
      <c r="V598" s="60"/>
      <c r="W598" s="20" t="b">
        <f t="shared" si="18"/>
        <v>1</v>
      </c>
      <c r="X598" s="19" t="b">
        <f t="shared" si="19"/>
        <v>1</v>
      </c>
      <c r="Y598" s="19" t="e">
        <f>O598&gt;___Summary!#REF!</f>
        <v>#REF!</v>
      </c>
      <c r="XEU598" s="189"/>
      <c r="XEV598" s="189"/>
      <c r="XEW598" s="189"/>
      <c r="XEX598" s="189"/>
      <c r="XEY598" s="189"/>
      <c r="XEZ598" s="189"/>
      <c r="XFA598" s="189"/>
      <c r="XFB598" s="189"/>
      <c r="XFC598" s="189"/>
      <c r="XFD598" s="189"/>
    </row>
    <row r="599" spans="1:25 16375:16384" s="54" customFormat="1" ht="42" customHeight="1" x14ac:dyDescent="0.2">
      <c r="A599" s="60"/>
      <c r="B599" s="60"/>
      <c r="C599" s="61"/>
      <c r="D599" s="61"/>
      <c r="E599" s="61"/>
      <c r="F599" s="61"/>
      <c r="G599" s="61"/>
      <c r="H599" s="61"/>
      <c r="I599" s="60"/>
      <c r="J599" s="60"/>
      <c r="K599" s="87"/>
      <c r="L599" s="62"/>
      <c r="M599" s="63"/>
      <c r="N599" s="64"/>
      <c r="O599" s="58"/>
      <c r="P599" s="64"/>
      <c r="Q599" s="58"/>
      <c r="R599" s="52"/>
      <c r="S599" s="60"/>
      <c r="T599" s="60"/>
      <c r="U599" s="60"/>
      <c r="V599" s="60"/>
      <c r="W599" s="20" t="b">
        <f t="shared" si="18"/>
        <v>1</v>
      </c>
      <c r="X599" s="19" t="b">
        <f t="shared" si="19"/>
        <v>1</v>
      </c>
      <c r="Y599" s="19" t="e">
        <f>O599&gt;___Summary!#REF!</f>
        <v>#REF!</v>
      </c>
      <c r="XEU599" s="189"/>
      <c r="XEV599" s="189"/>
      <c r="XEW599" s="189"/>
      <c r="XEX599" s="189"/>
      <c r="XEY599" s="189"/>
      <c r="XEZ599" s="189"/>
      <c r="XFA599" s="189"/>
      <c r="XFB599" s="189"/>
      <c r="XFC599" s="189"/>
      <c r="XFD599" s="189"/>
    </row>
    <row r="600" spans="1:25 16375:16384" s="54" customFormat="1" ht="42" customHeight="1" x14ac:dyDescent="0.2">
      <c r="A600" s="60"/>
      <c r="B600" s="60"/>
      <c r="C600" s="61"/>
      <c r="D600" s="61"/>
      <c r="E600" s="61"/>
      <c r="F600" s="61"/>
      <c r="G600" s="61"/>
      <c r="H600" s="61"/>
      <c r="I600" s="60"/>
      <c r="J600" s="60"/>
      <c r="K600" s="87"/>
      <c r="L600" s="62"/>
      <c r="M600" s="63"/>
      <c r="N600" s="64"/>
      <c r="O600" s="58"/>
      <c r="P600" s="64"/>
      <c r="Q600" s="58"/>
      <c r="R600" s="52"/>
      <c r="S600" s="60"/>
      <c r="T600" s="60"/>
      <c r="U600" s="60"/>
      <c r="V600" s="60"/>
      <c r="W600" s="20" t="b">
        <f t="shared" si="18"/>
        <v>1</v>
      </c>
      <c r="X600" s="19" t="b">
        <f t="shared" si="19"/>
        <v>1</v>
      </c>
      <c r="Y600" s="19" t="e">
        <f>O600&gt;___Summary!#REF!</f>
        <v>#REF!</v>
      </c>
      <c r="XEU600" s="189"/>
      <c r="XEV600" s="189"/>
      <c r="XEW600" s="189"/>
      <c r="XEX600" s="189"/>
      <c r="XEY600" s="189"/>
      <c r="XEZ600" s="189"/>
      <c r="XFA600" s="189"/>
      <c r="XFB600" s="189"/>
      <c r="XFC600" s="189"/>
      <c r="XFD600" s="189"/>
    </row>
    <row r="601" spans="1:25 16375:16384" s="54" customFormat="1" ht="42" customHeight="1" x14ac:dyDescent="0.2">
      <c r="A601" s="60"/>
      <c r="B601" s="60"/>
      <c r="C601" s="61"/>
      <c r="D601" s="61"/>
      <c r="E601" s="61"/>
      <c r="F601" s="61"/>
      <c r="G601" s="61"/>
      <c r="H601" s="61"/>
      <c r="I601" s="60"/>
      <c r="J601" s="60"/>
      <c r="K601" s="87"/>
      <c r="L601" s="62"/>
      <c r="M601" s="63"/>
      <c r="N601" s="64"/>
      <c r="O601" s="58"/>
      <c r="P601" s="64"/>
      <c r="Q601" s="58"/>
      <c r="R601" s="52"/>
      <c r="S601" s="60"/>
      <c r="T601" s="60"/>
      <c r="U601" s="60"/>
      <c r="V601" s="60"/>
      <c r="W601" s="20" t="b">
        <f t="shared" si="18"/>
        <v>1</v>
      </c>
      <c r="X601" s="19" t="b">
        <f t="shared" si="19"/>
        <v>1</v>
      </c>
      <c r="Y601" s="19" t="e">
        <f>O601&gt;___Summary!#REF!</f>
        <v>#REF!</v>
      </c>
      <c r="XEU601" s="189"/>
      <c r="XEV601" s="189"/>
      <c r="XEW601" s="189"/>
      <c r="XEX601" s="189"/>
      <c r="XEY601" s="189"/>
      <c r="XEZ601" s="189"/>
      <c r="XFA601" s="189"/>
      <c r="XFB601" s="189"/>
      <c r="XFC601" s="189"/>
      <c r="XFD601" s="189"/>
    </row>
    <row r="602" spans="1:25 16375:16384" s="54" customFormat="1" ht="42" customHeight="1" x14ac:dyDescent="0.2">
      <c r="A602" s="60"/>
      <c r="B602" s="60"/>
      <c r="C602" s="61"/>
      <c r="D602" s="61"/>
      <c r="E602" s="61"/>
      <c r="F602" s="61"/>
      <c r="G602" s="61"/>
      <c r="H602" s="61"/>
      <c r="I602" s="60"/>
      <c r="J602" s="60"/>
      <c r="K602" s="87"/>
      <c r="L602" s="62"/>
      <c r="M602" s="63"/>
      <c r="N602" s="64"/>
      <c r="O602" s="58"/>
      <c r="P602" s="64"/>
      <c r="Q602" s="58"/>
      <c r="R602" s="52"/>
      <c r="S602" s="60"/>
      <c r="T602" s="60"/>
      <c r="U602" s="60"/>
      <c r="V602" s="60"/>
      <c r="W602" s="20" t="b">
        <f t="shared" si="18"/>
        <v>1</v>
      </c>
      <c r="X602" s="19" t="b">
        <f t="shared" si="19"/>
        <v>1</v>
      </c>
      <c r="Y602" s="19" t="e">
        <f>O602&gt;___Summary!#REF!</f>
        <v>#REF!</v>
      </c>
      <c r="XEU602" s="189"/>
      <c r="XEV602" s="189"/>
      <c r="XEW602" s="189"/>
      <c r="XEX602" s="189"/>
      <c r="XEY602" s="189"/>
      <c r="XEZ602" s="189"/>
      <c r="XFA602" s="189"/>
      <c r="XFB602" s="189"/>
      <c r="XFC602" s="189"/>
      <c r="XFD602" s="189"/>
    </row>
    <row r="603" spans="1:25 16375:16384" s="54" customFormat="1" ht="42" customHeight="1" x14ac:dyDescent="0.2">
      <c r="A603" s="60"/>
      <c r="B603" s="60"/>
      <c r="C603" s="61"/>
      <c r="D603" s="61"/>
      <c r="E603" s="61"/>
      <c r="F603" s="61"/>
      <c r="G603" s="61"/>
      <c r="H603" s="61"/>
      <c r="I603" s="60"/>
      <c r="J603" s="60"/>
      <c r="K603" s="87"/>
      <c r="L603" s="62"/>
      <c r="M603" s="63"/>
      <c r="N603" s="64"/>
      <c r="O603" s="58"/>
      <c r="P603" s="64"/>
      <c r="Q603" s="58"/>
      <c r="R603" s="52"/>
      <c r="S603" s="60"/>
      <c r="T603" s="60"/>
      <c r="U603" s="60"/>
      <c r="V603" s="60"/>
      <c r="W603" s="20" t="b">
        <f t="shared" si="18"/>
        <v>1</v>
      </c>
      <c r="X603" s="19" t="b">
        <f t="shared" si="19"/>
        <v>1</v>
      </c>
      <c r="Y603" s="19" t="e">
        <f>O603&gt;___Summary!#REF!</f>
        <v>#REF!</v>
      </c>
      <c r="XEU603" s="189"/>
      <c r="XEV603" s="189"/>
      <c r="XEW603" s="189"/>
      <c r="XEX603" s="189"/>
      <c r="XEY603" s="189"/>
      <c r="XEZ603" s="189"/>
      <c r="XFA603" s="189"/>
      <c r="XFB603" s="189"/>
      <c r="XFC603" s="189"/>
      <c r="XFD603" s="189"/>
    </row>
    <row r="604" spans="1:25 16375:16384" s="54" customFormat="1" ht="42" customHeight="1" x14ac:dyDescent="0.2">
      <c r="A604" s="60"/>
      <c r="B604" s="60"/>
      <c r="C604" s="61"/>
      <c r="D604" s="61"/>
      <c r="E604" s="61"/>
      <c r="F604" s="61"/>
      <c r="G604" s="61"/>
      <c r="H604" s="61"/>
      <c r="I604" s="60"/>
      <c r="J604" s="60"/>
      <c r="K604" s="87"/>
      <c r="L604" s="62"/>
      <c r="M604" s="63"/>
      <c r="N604" s="64"/>
      <c r="O604" s="58"/>
      <c r="P604" s="64"/>
      <c r="Q604" s="58"/>
      <c r="R604" s="52"/>
      <c r="S604" s="60"/>
      <c r="T604" s="60"/>
      <c r="U604" s="60"/>
      <c r="V604" s="60"/>
      <c r="W604" s="20" t="b">
        <f t="shared" si="18"/>
        <v>1</v>
      </c>
      <c r="X604" s="19" t="b">
        <f t="shared" si="19"/>
        <v>1</v>
      </c>
      <c r="Y604" s="19" t="e">
        <f>O604&gt;___Summary!#REF!</f>
        <v>#REF!</v>
      </c>
      <c r="XEU604" s="189"/>
      <c r="XEV604" s="189"/>
      <c r="XEW604" s="189"/>
      <c r="XEX604" s="189"/>
      <c r="XEY604" s="189"/>
      <c r="XEZ604" s="189"/>
      <c r="XFA604" s="189"/>
      <c r="XFB604" s="189"/>
      <c r="XFC604" s="189"/>
      <c r="XFD604" s="189"/>
    </row>
    <row r="605" spans="1:25 16375:16384" s="54" customFormat="1" ht="42" customHeight="1" x14ac:dyDescent="0.2">
      <c r="A605" s="60"/>
      <c r="B605" s="60"/>
      <c r="C605" s="61"/>
      <c r="D605" s="61"/>
      <c r="E605" s="61"/>
      <c r="F605" s="61"/>
      <c r="G605" s="61"/>
      <c r="H605" s="61"/>
      <c r="I605" s="60"/>
      <c r="J605" s="60"/>
      <c r="K605" s="87"/>
      <c r="L605" s="62"/>
      <c r="M605" s="63"/>
      <c r="N605" s="64"/>
      <c r="O605" s="58"/>
      <c r="P605" s="64"/>
      <c r="Q605" s="58"/>
      <c r="R605" s="52"/>
      <c r="S605" s="60"/>
      <c r="T605" s="60"/>
      <c r="U605" s="60"/>
      <c r="V605" s="60"/>
      <c r="W605" s="20" t="b">
        <f t="shared" si="18"/>
        <v>1</v>
      </c>
      <c r="X605" s="19" t="b">
        <f t="shared" si="19"/>
        <v>1</v>
      </c>
      <c r="Y605" s="19" t="e">
        <f>O605&gt;___Summary!#REF!</f>
        <v>#REF!</v>
      </c>
      <c r="XEU605" s="189"/>
      <c r="XEV605" s="189"/>
      <c r="XEW605" s="189"/>
      <c r="XEX605" s="189"/>
      <c r="XEY605" s="189"/>
      <c r="XEZ605" s="189"/>
      <c r="XFA605" s="189"/>
      <c r="XFB605" s="189"/>
      <c r="XFC605" s="189"/>
      <c r="XFD605" s="189"/>
    </row>
    <row r="606" spans="1:25 16375:16384" s="54" customFormat="1" ht="42" customHeight="1" x14ac:dyDescent="0.2">
      <c r="A606" s="60"/>
      <c r="B606" s="60"/>
      <c r="C606" s="61"/>
      <c r="D606" s="61"/>
      <c r="E606" s="61"/>
      <c r="F606" s="61"/>
      <c r="G606" s="61"/>
      <c r="H606" s="61"/>
      <c r="I606" s="60"/>
      <c r="J606" s="60"/>
      <c r="K606" s="87"/>
      <c r="L606" s="62"/>
      <c r="M606" s="63"/>
      <c r="N606" s="64"/>
      <c r="O606" s="58"/>
      <c r="P606" s="64"/>
      <c r="Q606" s="58"/>
      <c r="R606" s="52"/>
      <c r="S606" s="60"/>
      <c r="T606" s="60"/>
      <c r="U606" s="60"/>
      <c r="V606" s="60"/>
      <c r="W606" s="20" t="b">
        <f t="shared" si="18"/>
        <v>1</v>
      </c>
      <c r="X606" s="19" t="b">
        <f t="shared" si="19"/>
        <v>1</v>
      </c>
      <c r="Y606" s="19" t="e">
        <f>O606&gt;___Summary!#REF!</f>
        <v>#REF!</v>
      </c>
      <c r="XEU606" s="189"/>
      <c r="XEV606" s="189"/>
      <c r="XEW606" s="189"/>
      <c r="XEX606" s="189"/>
      <c r="XEY606" s="189"/>
      <c r="XEZ606" s="189"/>
      <c r="XFA606" s="189"/>
      <c r="XFB606" s="189"/>
      <c r="XFC606" s="189"/>
      <c r="XFD606" s="189"/>
    </row>
    <row r="607" spans="1:25 16375:16384" s="54" customFormat="1" ht="42" customHeight="1" x14ac:dyDescent="0.2">
      <c r="A607" s="60"/>
      <c r="B607" s="60"/>
      <c r="C607" s="61"/>
      <c r="D607" s="61"/>
      <c r="E607" s="61"/>
      <c r="F607" s="61"/>
      <c r="G607" s="61"/>
      <c r="H607" s="61"/>
      <c r="I607" s="60"/>
      <c r="J607" s="60"/>
      <c r="K607" s="87"/>
      <c r="L607" s="62"/>
      <c r="M607" s="63"/>
      <c r="N607" s="64"/>
      <c r="O607" s="58"/>
      <c r="P607" s="64"/>
      <c r="Q607" s="58"/>
      <c r="R607" s="52"/>
      <c r="S607" s="60"/>
      <c r="T607" s="60"/>
      <c r="U607" s="60"/>
      <c r="V607" s="60"/>
      <c r="W607" s="20" t="b">
        <f t="shared" si="18"/>
        <v>1</v>
      </c>
      <c r="X607" s="19" t="b">
        <f t="shared" si="19"/>
        <v>1</v>
      </c>
      <c r="Y607" s="19" t="e">
        <f>O607&gt;___Summary!#REF!</f>
        <v>#REF!</v>
      </c>
      <c r="XEU607" s="189"/>
      <c r="XEV607" s="189"/>
      <c r="XEW607" s="189"/>
      <c r="XEX607" s="189"/>
      <c r="XEY607" s="189"/>
      <c r="XEZ607" s="189"/>
      <c r="XFA607" s="189"/>
      <c r="XFB607" s="189"/>
      <c r="XFC607" s="189"/>
      <c r="XFD607" s="189"/>
    </row>
    <row r="608" spans="1:25 16375:16384" s="54" customFormat="1" ht="42" customHeight="1" x14ac:dyDescent="0.2">
      <c r="A608" s="60"/>
      <c r="B608" s="60"/>
      <c r="C608" s="61"/>
      <c r="D608" s="61"/>
      <c r="E608" s="61"/>
      <c r="F608" s="61"/>
      <c r="G608" s="61"/>
      <c r="H608" s="61"/>
      <c r="I608" s="60"/>
      <c r="J608" s="60"/>
      <c r="K608" s="87"/>
      <c r="L608" s="62"/>
      <c r="M608" s="63"/>
      <c r="N608" s="64"/>
      <c r="O608" s="58"/>
      <c r="P608" s="64"/>
      <c r="Q608" s="58"/>
      <c r="R608" s="52"/>
      <c r="S608" s="60"/>
      <c r="T608" s="60"/>
      <c r="U608" s="60"/>
      <c r="V608" s="60"/>
      <c r="W608" s="20" t="b">
        <f t="shared" si="18"/>
        <v>1</v>
      </c>
      <c r="X608" s="19" t="b">
        <f t="shared" si="19"/>
        <v>1</v>
      </c>
      <c r="Y608" s="19" t="e">
        <f>O608&gt;___Summary!#REF!</f>
        <v>#REF!</v>
      </c>
      <c r="XEU608" s="189"/>
      <c r="XEV608" s="189"/>
      <c r="XEW608" s="189"/>
      <c r="XEX608" s="189"/>
      <c r="XEY608" s="189"/>
      <c r="XEZ608" s="189"/>
      <c r="XFA608" s="189"/>
      <c r="XFB608" s="189"/>
      <c r="XFC608" s="189"/>
      <c r="XFD608" s="189"/>
    </row>
    <row r="609" spans="1:25 16375:16384" s="54" customFormat="1" ht="42" customHeight="1" x14ac:dyDescent="0.2">
      <c r="A609" s="60"/>
      <c r="B609" s="60"/>
      <c r="C609" s="61"/>
      <c r="D609" s="61"/>
      <c r="E609" s="61"/>
      <c r="F609" s="61"/>
      <c r="G609" s="61"/>
      <c r="H609" s="61"/>
      <c r="I609" s="60"/>
      <c r="J609" s="60"/>
      <c r="K609" s="87"/>
      <c r="L609" s="62"/>
      <c r="M609" s="63"/>
      <c r="N609" s="64"/>
      <c r="O609" s="58"/>
      <c r="P609" s="64"/>
      <c r="Q609" s="58"/>
      <c r="R609" s="52"/>
      <c r="S609" s="60"/>
      <c r="T609" s="60"/>
      <c r="U609" s="60"/>
      <c r="V609" s="60"/>
      <c r="W609" s="20" t="b">
        <f t="shared" si="18"/>
        <v>1</v>
      </c>
      <c r="X609" s="19" t="b">
        <f t="shared" si="19"/>
        <v>1</v>
      </c>
      <c r="Y609" s="19" t="e">
        <f>O609&gt;___Summary!#REF!</f>
        <v>#REF!</v>
      </c>
      <c r="XEU609" s="189"/>
      <c r="XEV609" s="189"/>
      <c r="XEW609" s="189"/>
      <c r="XEX609" s="189"/>
      <c r="XEY609" s="189"/>
      <c r="XEZ609" s="189"/>
      <c r="XFA609" s="189"/>
      <c r="XFB609" s="189"/>
      <c r="XFC609" s="189"/>
      <c r="XFD609" s="189"/>
    </row>
    <row r="610" spans="1:25 16375:16384" s="54" customFormat="1" ht="42" customHeight="1" x14ac:dyDescent="0.2">
      <c r="A610" s="60"/>
      <c r="B610" s="60"/>
      <c r="C610" s="61"/>
      <c r="D610" s="61"/>
      <c r="E610" s="61"/>
      <c r="F610" s="61"/>
      <c r="G610" s="61"/>
      <c r="H610" s="61"/>
      <c r="I610" s="60"/>
      <c r="J610" s="60"/>
      <c r="K610" s="87"/>
      <c r="L610" s="62"/>
      <c r="M610" s="63"/>
      <c r="N610" s="64"/>
      <c r="O610" s="58"/>
      <c r="P610" s="64"/>
      <c r="Q610" s="58"/>
      <c r="R610" s="52"/>
      <c r="S610" s="60"/>
      <c r="T610" s="60"/>
      <c r="U610" s="60"/>
      <c r="V610" s="60"/>
      <c r="W610" s="20" t="b">
        <f t="shared" si="18"/>
        <v>1</v>
      </c>
      <c r="X610" s="19" t="b">
        <f t="shared" si="19"/>
        <v>1</v>
      </c>
      <c r="Y610" s="19" t="e">
        <f>O610&gt;___Summary!#REF!</f>
        <v>#REF!</v>
      </c>
      <c r="XEU610" s="189"/>
      <c r="XEV610" s="189"/>
      <c r="XEW610" s="189"/>
      <c r="XEX610" s="189"/>
      <c r="XEY610" s="189"/>
      <c r="XEZ610" s="189"/>
      <c r="XFA610" s="189"/>
      <c r="XFB610" s="189"/>
      <c r="XFC610" s="189"/>
      <c r="XFD610" s="189"/>
    </row>
    <row r="611" spans="1:25 16375:16384" s="54" customFormat="1" ht="42" customHeight="1" x14ac:dyDescent="0.2">
      <c r="A611" s="60"/>
      <c r="B611" s="60"/>
      <c r="C611" s="61"/>
      <c r="D611" s="61"/>
      <c r="E611" s="61"/>
      <c r="F611" s="61"/>
      <c r="G611" s="61"/>
      <c r="H611" s="61"/>
      <c r="I611" s="60"/>
      <c r="J611" s="60"/>
      <c r="K611" s="87"/>
      <c r="L611" s="62"/>
      <c r="M611" s="63"/>
      <c r="N611" s="64"/>
      <c r="O611" s="58"/>
      <c r="P611" s="64"/>
      <c r="Q611" s="58"/>
      <c r="R611" s="52"/>
      <c r="S611" s="60"/>
      <c r="T611" s="60"/>
      <c r="U611" s="60"/>
      <c r="V611" s="60"/>
      <c r="W611" s="20" t="b">
        <f t="shared" si="18"/>
        <v>1</v>
      </c>
      <c r="X611" s="19" t="b">
        <f t="shared" si="19"/>
        <v>1</v>
      </c>
      <c r="Y611" s="19" t="e">
        <f>O611&gt;___Summary!#REF!</f>
        <v>#REF!</v>
      </c>
      <c r="XEU611" s="189"/>
      <c r="XEV611" s="189"/>
      <c r="XEW611" s="189"/>
      <c r="XEX611" s="189"/>
      <c r="XEY611" s="189"/>
      <c r="XEZ611" s="189"/>
      <c r="XFA611" s="189"/>
      <c r="XFB611" s="189"/>
      <c r="XFC611" s="189"/>
      <c r="XFD611" s="189"/>
    </row>
    <row r="612" spans="1:25 16375:16384" s="54" customFormat="1" ht="42" customHeight="1" x14ac:dyDescent="0.2">
      <c r="A612" s="60"/>
      <c r="B612" s="60"/>
      <c r="C612" s="61"/>
      <c r="D612" s="61"/>
      <c r="E612" s="61"/>
      <c r="F612" s="61"/>
      <c r="G612" s="61"/>
      <c r="H612" s="61"/>
      <c r="I612" s="60"/>
      <c r="J612" s="60"/>
      <c r="K612" s="87"/>
      <c r="L612" s="62"/>
      <c r="M612" s="63"/>
      <c r="N612" s="64"/>
      <c r="O612" s="58"/>
      <c r="P612" s="64"/>
      <c r="Q612" s="58"/>
      <c r="R612" s="52"/>
      <c r="S612" s="60"/>
      <c r="T612" s="60"/>
      <c r="U612" s="60"/>
      <c r="V612" s="60"/>
      <c r="W612" s="20" t="b">
        <f t="shared" si="18"/>
        <v>1</v>
      </c>
      <c r="X612" s="19" t="b">
        <f t="shared" si="19"/>
        <v>1</v>
      </c>
      <c r="Y612" s="19" t="e">
        <f>O612&gt;___Summary!#REF!</f>
        <v>#REF!</v>
      </c>
      <c r="XEU612" s="189"/>
      <c r="XEV612" s="189"/>
      <c r="XEW612" s="189"/>
      <c r="XEX612" s="189"/>
      <c r="XEY612" s="189"/>
      <c r="XEZ612" s="189"/>
      <c r="XFA612" s="189"/>
      <c r="XFB612" s="189"/>
      <c r="XFC612" s="189"/>
      <c r="XFD612" s="189"/>
    </row>
    <row r="613" spans="1:25 16375:16384" s="54" customFormat="1" ht="42" customHeight="1" x14ac:dyDescent="0.2">
      <c r="A613" s="60"/>
      <c r="B613" s="60"/>
      <c r="C613" s="61"/>
      <c r="D613" s="61"/>
      <c r="E613" s="61"/>
      <c r="F613" s="61"/>
      <c r="G613" s="61"/>
      <c r="H613" s="61"/>
      <c r="I613" s="60"/>
      <c r="J613" s="60"/>
      <c r="K613" s="87"/>
      <c r="L613" s="62"/>
      <c r="M613" s="63"/>
      <c r="N613" s="64"/>
      <c r="O613" s="58"/>
      <c r="P613" s="64"/>
      <c r="Q613" s="58"/>
      <c r="R613" s="52"/>
      <c r="S613" s="60"/>
      <c r="T613" s="60"/>
      <c r="U613" s="60"/>
      <c r="V613" s="60"/>
      <c r="W613" s="20" t="b">
        <f t="shared" si="18"/>
        <v>1</v>
      </c>
      <c r="X613" s="19" t="b">
        <f t="shared" si="19"/>
        <v>1</v>
      </c>
      <c r="Y613" s="19" t="e">
        <f>O613&gt;___Summary!#REF!</f>
        <v>#REF!</v>
      </c>
      <c r="XEU613" s="189"/>
      <c r="XEV613" s="189"/>
      <c r="XEW613" s="189"/>
      <c r="XEX613" s="189"/>
      <c r="XEY613" s="189"/>
      <c r="XEZ613" s="189"/>
      <c r="XFA613" s="189"/>
      <c r="XFB613" s="189"/>
      <c r="XFC613" s="189"/>
      <c r="XFD613" s="189"/>
    </row>
    <row r="614" spans="1:25 16375:16384" s="54" customFormat="1" ht="42" customHeight="1" x14ac:dyDescent="0.2">
      <c r="A614" s="60"/>
      <c r="B614" s="60"/>
      <c r="C614" s="61"/>
      <c r="D614" s="61"/>
      <c r="E614" s="61"/>
      <c r="F614" s="61"/>
      <c r="G614" s="61"/>
      <c r="H614" s="61"/>
      <c r="I614" s="60"/>
      <c r="J614" s="60"/>
      <c r="K614" s="87"/>
      <c r="L614" s="62"/>
      <c r="M614" s="63"/>
      <c r="N614" s="64"/>
      <c r="O614" s="58"/>
      <c r="P614" s="64"/>
      <c r="Q614" s="58"/>
      <c r="R614" s="52"/>
      <c r="S614" s="60"/>
      <c r="T614" s="60"/>
      <c r="U614" s="60"/>
      <c r="V614" s="60"/>
      <c r="W614" s="20" t="b">
        <f t="shared" si="18"/>
        <v>1</v>
      </c>
      <c r="X614" s="19" t="b">
        <f t="shared" si="19"/>
        <v>1</v>
      </c>
      <c r="Y614" s="19" t="e">
        <f>O614&gt;___Summary!#REF!</f>
        <v>#REF!</v>
      </c>
      <c r="XEU614" s="189"/>
      <c r="XEV614" s="189"/>
      <c r="XEW614" s="189"/>
      <c r="XEX614" s="189"/>
      <c r="XEY614" s="189"/>
      <c r="XEZ614" s="189"/>
      <c r="XFA614" s="189"/>
      <c r="XFB614" s="189"/>
      <c r="XFC614" s="189"/>
      <c r="XFD614" s="189"/>
    </row>
    <row r="615" spans="1:25 16375:16384" s="54" customFormat="1" ht="42" customHeight="1" x14ac:dyDescent="0.2">
      <c r="A615" s="60"/>
      <c r="B615" s="60"/>
      <c r="C615" s="61"/>
      <c r="D615" s="61"/>
      <c r="E615" s="61"/>
      <c r="F615" s="61"/>
      <c r="G615" s="61"/>
      <c r="H615" s="61"/>
      <c r="I615" s="60"/>
      <c r="J615" s="60"/>
      <c r="K615" s="87"/>
      <c r="L615" s="62"/>
      <c r="M615" s="63"/>
      <c r="N615" s="64"/>
      <c r="O615" s="58"/>
      <c r="P615" s="64"/>
      <c r="Q615" s="58"/>
      <c r="R615" s="52"/>
      <c r="S615" s="60"/>
      <c r="T615" s="60"/>
      <c r="U615" s="60"/>
      <c r="V615" s="60"/>
      <c r="W615" s="20" t="b">
        <f t="shared" si="18"/>
        <v>1</v>
      </c>
      <c r="X615" s="19" t="b">
        <f t="shared" si="19"/>
        <v>1</v>
      </c>
      <c r="Y615" s="19" t="e">
        <f>O615&gt;___Summary!#REF!</f>
        <v>#REF!</v>
      </c>
      <c r="XEU615" s="189"/>
      <c r="XEV615" s="189"/>
      <c r="XEW615" s="189"/>
      <c r="XEX615" s="189"/>
      <c r="XEY615" s="189"/>
      <c r="XEZ615" s="189"/>
      <c r="XFA615" s="189"/>
      <c r="XFB615" s="189"/>
      <c r="XFC615" s="189"/>
      <c r="XFD615" s="189"/>
    </row>
    <row r="616" spans="1:25 16375:16384" s="54" customFormat="1" ht="42" customHeight="1" x14ac:dyDescent="0.2">
      <c r="A616" s="60"/>
      <c r="B616" s="60"/>
      <c r="C616" s="61"/>
      <c r="D616" s="61"/>
      <c r="E616" s="61"/>
      <c r="F616" s="61"/>
      <c r="G616" s="61"/>
      <c r="H616" s="61"/>
      <c r="I616" s="60"/>
      <c r="J616" s="60"/>
      <c r="K616" s="87"/>
      <c r="L616" s="62"/>
      <c r="M616" s="63"/>
      <c r="N616" s="64"/>
      <c r="O616" s="58"/>
      <c r="P616" s="64"/>
      <c r="Q616" s="58"/>
      <c r="R616" s="52"/>
      <c r="S616" s="60"/>
      <c r="T616" s="60"/>
      <c r="U616" s="60"/>
      <c r="V616" s="60"/>
      <c r="W616" s="20" t="b">
        <f t="shared" si="18"/>
        <v>1</v>
      </c>
      <c r="X616" s="19" t="b">
        <f t="shared" si="19"/>
        <v>1</v>
      </c>
      <c r="Y616" s="19" t="e">
        <f>O616&gt;___Summary!#REF!</f>
        <v>#REF!</v>
      </c>
      <c r="XEU616" s="189"/>
      <c r="XEV616" s="189"/>
      <c r="XEW616" s="189"/>
      <c r="XEX616" s="189"/>
      <c r="XEY616" s="189"/>
      <c r="XEZ616" s="189"/>
      <c r="XFA616" s="189"/>
      <c r="XFB616" s="189"/>
      <c r="XFC616" s="189"/>
      <c r="XFD616" s="189"/>
    </row>
    <row r="617" spans="1:25 16375:16384" s="54" customFormat="1" ht="42" customHeight="1" x14ac:dyDescent="0.2">
      <c r="A617" s="60"/>
      <c r="B617" s="60"/>
      <c r="C617" s="61"/>
      <c r="D617" s="61"/>
      <c r="E617" s="61"/>
      <c r="F617" s="61"/>
      <c r="G617" s="61"/>
      <c r="H617" s="61"/>
      <c r="I617" s="60"/>
      <c r="J617" s="60"/>
      <c r="K617" s="87"/>
      <c r="L617" s="62"/>
      <c r="M617" s="63"/>
      <c r="N617" s="64"/>
      <c r="O617" s="58"/>
      <c r="P617" s="64"/>
      <c r="Q617" s="58"/>
      <c r="R617" s="52"/>
      <c r="S617" s="60"/>
      <c r="T617" s="60"/>
      <c r="U617" s="60"/>
      <c r="V617" s="60"/>
      <c r="W617" s="20" t="b">
        <f t="shared" si="18"/>
        <v>1</v>
      </c>
      <c r="X617" s="19" t="b">
        <f t="shared" si="19"/>
        <v>1</v>
      </c>
      <c r="Y617" s="19" t="e">
        <f>O617&gt;___Summary!#REF!</f>
        <v>#REF!</v>
      </c>
      <c r="XEU617" s="189"/>
      <c r="XEV617" s="189"/>
      <c r="XEW617" s="189"/>
      <c r="XEX617" s="189"/>
      <c r="XEY617" s="189"/>
      <c r="XEZ617" s="189"/>
      <c r="XFA617" s="189"/>
      <c r="XFB617" s="189"/>
      <c r="XFC617" s="189"/>
      <c r="XFD617" s="189"/>
    </row>
    <row r="618" spans="1:25 16375:16384" s="54" customFormat="1" ht="42" customHeight="1" x14ac:dyDescent="0.2">
      <c r="A618" s="60"/>
      <c r="B618" s="60"/>
      <c r="C618" s="61"/>
      <c r="D618" s="61"/>
      <c r="E618" s="61"/>
      <c r="F618" s="61"/>
      <c r="G618" s="61"/>
      <c r="H618" s="61"/>
      <c r="I618" s="60"/>
      <c r="J618" s="60"/>
      <c r="K618" s="87"/>
      <c r="L618" s="62"/>
      <c r="M618" s="63"/>
      <c r="N618" s="64"/>
      <c r="O618" s="58"/>
      <c r="P618" s="64"/>
      <c r="Q618" s="58"/>
      <c r="R618" s="52"/>
      <c r="S618" s="60"/>
      <c r="T618" s="60"/>
      <c r="U618" s="60"/>
      <c r="V618" s="60"/>
      <c r="W618" s="20" t="b">
        <f t="shared" si="18"/>
        <v>1</v>
      </c>
      <c r="X618" s="19" t="b">
        <f t="shared" si="19"/>
        <v>1</v>
      </c>
      <c r="Y618" s="19" t="e">
        <f>O618&gt;___Summary!#REF!</f>
        <v>#REF!</v>
      </c>
      <c r="XEU618" s="189"/>
      <c r="XEV618" s="189"/>
      <c r="XEW618" s="189"/>
      <c r="XEX618" s="189"/>
      <c r="XEY618" s="189"/>
      <c r="XEZ618" s="189"/>
      <c r="XFA618" s="189"/>
      <c r="XFB618" s="189"/>
      <c r="XFC618" s="189"/>
      <c r="XFD618" s="189"/>
    </row>
    <row r="619" spans="1:25 16375:16384" s="54" customFormat="1" ht="42" customHeight="1" x14ac:dyDescent="0.2">
      <c r="A619" s="60"/>
      <c r="B619" s="60"/>
      <c r="C619" s="61"/>
      <c r="D619" s="61"/>
      <c r="E619" s="61"/>
      <c r="F619" s="61"/>
      <c r="G619" s="61"/>
      <c r="H619" s="61"/>
      <c r="I619" s="60"/>
      <c r="J619" s="60"/>
      <c r="K619" s="87"/>
      <c r="L619" s="62"/>
      <c r="M619" s="63"/>
      <c r="N619" s="64"/>
      <c r="O619" s="58"/>
      <c r="P619" s="64"/>
      <c r="Q619" s="58"/>
      <c r="R619" s="52"/>
      <c r="S619" s="60"/>
      <c r="T619" s="60"/>
      <c r="U619" s="60"/>
      <c r="V619" s="60"/>
      <c r="W619" s="20" t="b">
        <f t="shared" si="18"/>
        <v>1</v>
      </c>
      <c r="X619" s="19" t="b">
        <f t="shared" si="19"/>
        <v>1</v>
      </c>
      <c r="Y619" s="19" t="e">
        <f>O619&gt;___Summary!#REF!</f>
        <v>#REF!</v>
      </c>
      <c r="XEU619" s="189"/>
      <c r="XEV619" s="189"/>
      <c r="XEW619" s="189"/>
      <c r="XEX619" s="189"/>
      <c r="XEY619" s="189"/>
      <c r="XEZ619" s="189"/>
      <c r="XFA619" s="189"/>
      <c r="XFB619" s="189"/>
      <c r="XFC619" s="189"/>
      <c r="XFD619" s="189"/>
    </row>
    <row r="620" spans="1:25 16375:16384" s="54" customFormat="1" ht="42" customHeight="1" x14ac:dyDescent="0.2">
      <c r="A620" s="60"/>
      <c r="B620" s="60"/>
      <c r="C620" s="61"/>
      <c r="D620" s="61"/>
      <c r="E620" s="61"/>
      <c r="F620" s="61"/>
      <c r="G620" s="61"/>
      <c r="H620" s="61"/>
      <c r="I620" s="60"/>
      <c r="J620" s="60"/>
      <c r="K620" s="87"/>
      <c r="L620" s="62"/>
      <c r="M620" s="63"/>
      <c r="N620" s="64"/>
      <c r="O620" s="58"/>
      <c r="P620" s="64"/>
      <c r="Q620" s="58"/>
      <c r="R620" s="52"/>
      <c r="S620" s="60"/>
      <c r="T620" s="60"/>
      <c r="U620" s="60"/>
      <c r="V620" s="60"/>
      <c r="W620" s="20" t="b">
        <f t="shared" si="18"/>
        <v>1</v>
      </c>
      <c r="X620" s="19" t="b">
        <f t="shared" si="19"/>
        <v>1</v>
      </c>
      <c r="Y620" s="19" t="e">
        <f>O620&gt;___Summary!#REF!</f>
        <v>#REF!</v>
      </c>
      <c r="XEU620" s="189"/>
      <c r="XEV620" s="189"/>
      <c r="XEW620" s="189"/>
      <c r="XEX620" s="189"/>
      <c r="XEY620" s="189"/>
      <c r="XEZ620" s="189"/>
      <c r="XFA620" s="189"/>
      <c r="XFB620" s="189"/>
      <c r="XFC620" s="189"/>
      <c r="XFD620" s="189"/>
    </row>
    <row r="621" spans="1:25 16375:16384" s="54" customFormat="1" ht="42" customHeight="1" x14ac:dyDescent="0.2">
      <c r="A621" s="60"/>
      <c r="B621" s="60"/>
      <c r="C621" s="61"/>
      <c r="D621" s="61"/>
      <c r="E621" s="61"/>
      <c r="F621" s="61"/>
      <c r="G621" s="61"/>
      <c r="H621" s="61"/>
      <c r="I621" s="60"/>
      <c r="J621" s="60"/>
      <c r="K621" s="87"/>
      <c r="L621" s="62"/>
      <c r="M621" s="63"/>
      <c r="N621" s="64"/>
      <c r="O621" s="58"/>
      <c r="P621" s="64"/>
      <c r="Q621" s="58"/>
      <c r="R621" s="52"/>
      <c r="S621" s="60"/>
      <c r="T621" s="60"/>
      <c r="U621" s="60"/>
      <c r="V621" s="60"/>
      <c r="W621" s="20" t="b">
        <f t="shared" si="18"/>
        <v>1</v>
      </c>
      <c r="X621" s="19" t="b">
        <f t="shared" si="19"/>
        <v>1</v>
      </c>
      <c r="Y621" s="19" t="e">
        <f>O621&gt;___Summary!#REF!</f>
        <v>#REF!</v>
      </c>
      <c r="XEU621" s="189"/>
      <c r="XEV621" s="189"/>
      <c r="XEW621" s="189"/>
      <c r="XEX621" s="189"/>
      <c r="XEY621" s="189"/>
      <c r="XEZ621" s="189"/>
      <c r="XFA621" s="189"/>
      <c r="XFB621" s="189"/>
      <c r="XFC621" s="189"/>
      <c r="XFD621" s="189"/>
    </row>
    <row r="622" spans="1:25 16375:16384" s="54" customFormat="1" ht="42" customHeight="1" x14ac:dyDescent="0.2">
      <c r="A622" s="60"/>
      <c r="B622" s="60"/>
      <c r="C622" s="61"/>
      <c r="D622" s="61"/>
      <c r="E622" s="61"/>
      <c r="F622" s="61"/>
      <c r="G622" s="61"/>
      <c r="H622" s="61"/>
      <c r="I622" s="60"/>
      <c r="J622" s="60"/>
      <c r="K622" s="87"/>
      <c r="L622" s="62"/>
      <c r="M622" s="63"/>
      <c r="N622" s="64"/>
      <c r="O622" s="58"/>
      <c r="P622" s="64"/>
      <c r="Q622" s="58"/>
      <c r="R622" s="52"/>
      <c r="S622" s="60"/>
      <c r="T622" s="60"/>
      <c r="U622" s="60"/>
      <c r="V622" s="60"/>
      <c r="W622" s="20" t="b">
        <f t="shared" si="18"/>
        <v>1</v>
      </c>
      <c r="X622" s="19" t="b">
        <f t="shared" si="19"/>
        <v>1</v>
      </c>
      <c r="Y622" s="19" t="e">
        <f>O622&gt;___Summary!#REF!</f>
        <v>#REF!</v>
      </c>
      <c r="XEU622" s="189"/>
      <c r="XEV622" s="189"/>
      <c r="XEW622" s="189"/>
      <c r="XEX622" s="189"/>
      <c r="XEY622" s="189"/>
      <c r="XEZ622" s="189"/>
      <c r="XFA622" s="189"/>
      <c r="XFB622" s="189"/>
      <c r="XFC622" s="189"/>
      <c r="XFD622" s="189"/>
    </row>
    <row r="623" spans="1:25 16375:16384" s="54" customFormat="1" ht="42" customHeight="1" x14ac:dyDescent="0.2">
      <c r="A623" s="60"/>
      <c r="B623" s="60"/>
      <c r="C623" s="61"/>
      <c r="D623" s="61"/>
      <c r="E623" s="61"/>
      <c r="F623" s="61"/>
      <c r="G623" s="61"/>
      <c r="H623" s="61"/>
      <c r="I623" s="60"/>
      <c r="J623" s="60"/>
      <c r="K623" s="87"/>
      <c r="L623" s="62"/>
      <c r="M623" s="63"/>
      <c r="N623" s="64"/>
      <c r="O623" s="58"/>
      <c r="P623" s="64"/>
      <c r="Q623" s="58"/>
      <c r="R623" s="52"/>
      <c r="S623" s="60"/>
      <c r="T623" s="60"/>
      <c r="U623" s="60"/>
      <c r="V623" s="60"/>
      <c r="W623" s="20" t="b">
        <f t="shared" si="18"/>
        <v>1</v>
      </c>
      <c r="X623" s="19" t="b">
        <f t="shared" si="19"/>
        <v>1</v>
      </c>
      <c r="Y623" s="19" t="e">
        <f>O623&gt;___Summary!#REF!</f>
        <v>#REF!</v>
      </c>
      <c r="XEU623" s="189"/>
      <c r="XEV623" s="189"/>
      <c r="XEW623" s="189"/>
      <c r="XEX623" s="189"/>
      <c r="XEY623" s="189"/>
      <c r="XEZ623" s="189"/>
      <c r="XFA623" s="189"/>
      <c r="XFB623" s="189"/>
      <c r="XFC623" s="189"/>
      <c r="XFD623" s="189"/>
    </row>
    <row r="624" spans="1:25 16375:16384" s="54" customFormat="1" ht="42" customHeight="1" x14ac:dyDescent="0.2">
      <c r="A624" s="60"/>
      <c r="B624" s="60"/>
      <c r="C624" s="61"/>
      <c r="D624" s="61"/>
      <c r="E624" s="61"/>
      <c r="F624" s="61"/>
      <c r="G624" s="61"/>
      <c r="H624" s="61"/>
      <c r="I624" s="60"/>
      <c r="J624" s="60"/>
      <c r="K624" s="87"/>
      <c r="L624" s="62"/>
      <c r="M624" s="63"/>
      <c r="N624" s="64"/>
      <c r="O624" s="58"/>
      <c r="P624" s="64"/>
      <c r="Q624" s="58"/>
      <c r="R624" s="52"/>
      <c r="S624" s="60"/>
      <c r="T624" s="60"/>
      <c r="U624" s="60"/>
      <c r="V624" s="60"/>
      <c r="W624" s="20" t="b">
        <f t="shared" si="18"/>
        <v>1</v>
      </c>
      <c r="X624" s="19" t="b">
        <f t="shared" si="19"/>
        <v>1</v>
      </c>
      <c r="Y624" s="19" t="e">
        <f>O624&gt;___Summary!#REF!</f>
        <v>#REF!</v>
      </c>
      <c r="XEU624" s="189"/>
      <c r="XEV624" s="189"/>
      <c r="XEW624" s="189"/>
      <c r="XEX624" s="189"/>
      <c r="XEY624" s="189"/>
      <c r="XEZ624" s="189"/>
      <c r="XFA624" s="189"/>
      <c r="XFB624" s="189"/>
      <c r="XFC624" s="189"/>
      <c r="XFD624" s="189"/>
    </row>
    <row r="625" spans="1:25 16375:16384" s="54" customFormat="1" ht="42" customHeight="1" x14ac:dyDescent="0.2">
      <c r="A625" s="60"/>
      <c r="B625" s="60"/>
      <c r="C625" s="61"/>
      <c r="D625" s="61"/>
      <c r="E625" s="61"/>
      <c r="F625" s="61"/>
      <c r="G625" s="61"/>
      <c r="H625" s="61"/>
      <c r="I625" s="60"/>
      <c r="J625" s="60"/>
      <c r="K625" s="87"/>
      <c r="L625" s="62"/>
      <c r="M625" s="63"/>
      <c r="N625" s="64"/>
      <c r="O625" s="58"/>
      <c r="P625" s="64"/>
      <c r="Q625" s="58"/>
      <c r="R625" s="52"/>
      <c r="S625" s="60"/>
      <c r="T625" s="60"/>
      <c r="U625" s="60"/>
      <c r="V625" s="60"/>
      <c r="W625" s="20" t="b">
        <f t="shared" si="18"/>
        <v>1</v>
      </c>
      <c r="X625" s="19" t="b">
        <f t="shared" si="19"/>
        <v>1</v>
      </c>
      <c r="Y625" s="19" t="e">
        <f>O625&gt;___Summary!#REF!</f>
        <v>#REF!</v>
      </c>
      <c r="XEU625" s="189"/>
      <c r="XEV625" s="189"/>
      <c r="XEW625" s="189"/>
      <c r="XEX625" s="189"/>
      <c r="XEY625" s="189"/>
      <c r="XEZ625" s="189"/>
      <c r="XFA625" s="189"/>
      <c r="XFB625" s="189"/>
      <c r="XFC625" s="189"/>
      <c r="XFD625" s="189"/>
    </row>
    <row r="626" spans="1:25 16375:16384" s="54" customFormat="1" ht="42" customHeight="1" x14ac:dyDescent="0.2">
      <c r="A626" s="60"/>
      <c r="B626" s="60"/>
      <c r="C626" s="61"/>
      <c r="D626" s="61"/>
      <c r="E626" s="61"/>
      <c r="F626" s="61"/>
      <c r="G626" s="61"/>
      <c r="H626" s="61"/>
      <c r="I626" s="60"/>
      <c r="J626" s="60"/>
      <c r="K626" s="87"/>
      <c r="L626" s="62"/>
      <c r="M626" s="63"/>
      <c r="N626" s="64"/>
      <c r="O626" s="58"/>
      <c r="P626" s="64"/>
      <c r="Q626" s="58"/>
      <c r="R626" s="52"/>
      <c r="S626" s="60"/>
      <c r="T626" s="60"/>
      <c r="U626" s="60"/>
      <c r="V626" s="60"/>
      <c r="W626" s="20" t="b">
        <f t="shared" si="18"/>
        <v>1</v>
      </c>
      <c r="X626" s="19" t="b">
        <f t="shared" si="19"/>
        <v>1</v>
      </c>
      <c r="Y626" s="19" t="e">
        <f>O626&gt;___Summary!#REF!</f>
        <v>#REF!</v>
      </c>
      <c r="XEU626" s="189"/>
      <c r="XEV626" s="189"/>
      <c r="XEW626" s="189"/>
      <c r="XEX626" s="189"/>
      <c r="XEY626" s="189"/>
      <c r="XEZ626" s="189"/>
      <c r="XFA626" s="189"/>
      <c r="XFB626" s="189"/>
      <c r="XFC626" s="189"/>
      <c r="XFD626" s="189"/>
    </row>
    <row r="627" spans="1:25 16375:16384" s="54" customFormat="1" ht="42" customHeight="1" x14ac:dyDescent="0.2">
      <c r="A627" s="60"/>
      <c r="B627" s="60"/>
      <c r="C627" s="61"/>
      <c r="D627" s="61"/>
      <c r="E627" s="61"/>
      <c r="F627" s="61"/>
      <c r="G627" s="61"/>
      <c r="H627" s="61"/>
      <c r="I627" s="60"/>
      <c r="J627" s="60"/>
      <c r="K627" s="87"/>
      <c r="L627" s="62"/>
      <c r="M627" s="63"/>
      <c r="N627" s="64"/>
      <c r="O627" s="58"/>
      <c r="P627" s="64"/>
      <c r="Q627" s="58"/>
      <c r="R627" s="52"/>
      <c r="S627" s="60"/>
      <c r="T627" s="60"/>
      <c r="U627" s="60"/>
      <c r="V627" s="60"/>
      <c r="W627" s="20" t="b">
        <f t="shared" si="18"/>
        <v>1</v>
      </c>
      <c r="X627" s="19" t="b">
        <f t="shared" si="19"/>
        <v>1</v>
      </c>
      <c r="Y627" s="19" t="e">
        <f>O627&gt;___Summary!#REF!</f>
        <v>#REF!</v>
      </c>
      <c r="XEU627" s="189"/>
      <c r="XEV627" s="189"/>
      <c r="XEW627" s="189"/>
      <c r="XEX627" s="189"/>
      <c r="XEY627" s="189"/>
      <c r="XEZ627" s="189"/>
      <c r="XFA627" s="189"/>
      <c r="XFB627" s="189"/>
      <c r="XFC627" s="189"/>
      <c r="XFD627" s="189"/>
    </row>
    <row r="628" spans="1:25 16375:16384" s="54" customFormat="1" ht="42" customHeight="1" x14ac:dyDescent="0.2">
      <c r="A628" s="60"/>
      <c r="B628" s="60"/>
      <c r="C628" s="61"/>
      <c r="D628" s="61"/>
      <c r="E628" s="61"/>
      <c r="F628" s="61"/>
      <c r="G628" s="61"/>
      <c r="H628" s="61"/>
      <c r="I628" s="60"/>
      <c r="J628" s="60"/>
      <c r="K628" s="87"/>
      <c r="L628" s="62"/>
      <c r="M628" s="63"/>
      <c r="N628" s="64"/>
      <c r="O628" s="58"/>
      <c r="P628" s="64"/>
      <c r="Q628" s="58"/>
      <c r="R628" s="52"/>
      <c r="S628" s="60"/>
      <c r="T628" s="60"/>
      <c r="U628" s="60"/>
      <c r="V628" s="60"/>
      <c r="W628" s="20" t="b">
        <f t="shared" si="18"/>
        <v>1</v>
      </c>
      <c r="X628" s="19" t="b">
        <f t="shared" si="19"/>
        <v>1</v>
      </c>
      <c r="Y628" s="19" t="e">
        <f>O628&gt;___Summary!#REF!</f>
        <v>#REF!</v>
      </c>
      <c r="XEU628" s="189"/>
      <c r="XEV628" s="189"/>
      <c r="XEW628" s="189"/>
      <c r="XEX628" s="189"/>
      <c r="XEY628" s="189"/>
      <c r="XEZ628" s="189"/>
      <c r="XFA628" s="189"/>
      <c r="XFB628" s="189"/>
      <c r="XFC628" s="189"/>
      <c r="XFD628" s="189"/>
    </row>
    <row r="629" spans="1:25 16375:16384" s="54" customFormat="1" ht="42" customHeight="1" x14ac:dyDescent="0.2">
      <c r="A629" s="60"/>
      <c r="B629" s="60"/>
      <c r="C629" s="61"/>
      <c r="D629" s="61"/>
      <c r="E629" s="61"/>
      <c r="F629" s="61"/>
      <c r="G629" s="61"/>
      <c r="H629" s="61"/>
      <c r="I629" s="60"/>
      <c r="J629" s="60"/>
      <c r="K629" s="87"/>
      <c r="L629" s="62"/>
      <c r="M629" s="63"/>
      <c r="N629" s="64"/>
      <c r="O629" s="58"/>
      <c r="P629" s="64"/>
      <c r="Q629" s="58"/>
      <c r="R629" s="52"/>
      <c r="S629" s="60"/>
      <c r="T629" s="60"/>
      <c r="U629" s="60"/>
      <c r="V629" s="60"/>
      <c r="W629" s="20" t="b">
        <f t="shared" si="18"/>
        <v>1</v>
      </c>
      <c r="X629" s="19" t="b">
        <f t="shared" si="19"/>
        <v>1</v>
      </c>
      <c r="Y629" s="19" t="e">
        <f>O629&gt;___Summary!#REF!</f>
        <v>#REF!</v>
      </c>
      <c r="XEU629" s="189"/>
      <c r="XEV629" s="189"/>
      <c r="XEW629" s="189"/>
      <c r="XEX629" s="189"/>
      <c r="XEY629" s="189"/>
      <c r="XEZ629" s="189"/>
      <c r="XFA629" s="189"/>
      <c r="XFB629" s="189"/>
      <c r="XFC629" s="189"/>
      <c r="XFD629" s="189"/>
    </row>
    <row r="630" spans="1:25 16375:16384" s="54" customFormat="1" ht="42" customHeight="1" x14ac:dyDescent="0.2">
      <c r="A630" s="60"/>
      <c r="B630" s="60"/>
      <c r="C630" s="61"/>
      <c r="D630" s="61"/>
      <c r="E630" s="61"/>
      <c r="F630" s="61"/>
      <c r="G630" s="61"/>
      <c r="H630" s="61"/>
      <c r="I630" s="60"/>
      <c r="J630" s="60"/>
      <c r="K630" s="87"/>
      <c r="L630" s="62"/>
      <c r="M630" s="63"/>
      <c r="N630" s="64"/>
      <c r="O630" s="58"/>
      <c r="P630" s="64"/>
      <c r="Q630" s="58"/>
      <c r="R630" s="52"/>
      <c r="S630" s="60"/>
      <c r="T630" s="60"/>
      <c r="U630" s="60"/>
      <c r="V630" s="60"/>
      <c r="W630" s="20" t="b">
        <f t="shared" si="18"/>
        <v>1</v>
      </c>
      <c r="X630" s="19" t="b">
        <f t="shared" si="19"/>
        <v>1</v>
      </c>
      <c r="Y630" s="19" t="e">
        <f>O630&gt;___Summary!#REF!</f>
        <v>#REF!</v>
      </c>
      <c r="XEU630" s="189"/>
      <c r="XEV630" s="189"/>
      <c r="XEW630" s="189"/>
      <c r="XEX630" s="189"/>
      <c r="XEY630" s="189"/>
      <c r="XEZ630" s="189"/>
      <c r="XFA630" s="189"/>
      <c r="XFB630" s="189"/>
      <c r="XFC630" s="189"/>
      <c r="XFD630" s="189"/>
    </row>
    <row r="631" spans="1:25 16375:16384" s="54" customFormat="1" ht="42" customHeight="1" x14ac:dyDescent="0.2">
      <c r="A631" s="60"/>
      <c r="B631" s="60"/>
      <c r="C631" s="61"/>
      <c r="D631" s="61"/>
      <c r="E631" s="61"/>
      <c r="F631" s="61"/>
      <c r="G631" s="61"/>
      <c r="H631" s="61"/>
      <c r="I631" s="60"/>
      <c r="J631" s="60"/>
      <c r="K631" s="87"/>
      <c r="L631" s="62"/>
      <c r="M631" s="63"/>
      <c r="N631" s="64"/>
      <c r="O631" s="58"/>
      <c r="P631" s="64"/>
      <c r="Q631" s="58"/>
      <c r="R631" s="52"/>
      <c r="S631" s="60"/>
      <c r="T631" s="60"/>
      <c r="U631" s="60"/>
      <c r="V631" s="60"/>
      <c r="W631" s="20" t="b">
        <f t="shared" si="18"/>
        <v>1</v>
      </c>
      <c r="X631" s="19" t="b">
        <f t="shared" si="19"/>
        <v>1</v>
      </c>
      <c r="Y631" s="19" t="e">
        <f>O631&gt;___Summary!#REF!</f>
        <v>#REF!</v>
      </c>
      <c r="XEU631" s="189"/>
      <c r="XEV631" s="189"/>
      <c r="XEW631" s="189"/>
      <c r="XEX631" s="189"/>
      <c r="XEY631" s="189"/>
      <c r="XEZ631" s="189"/>
      <c r="XFA631" s="189"/>
      <c r="XFB631" s="189"/>
      <c r="XFC631" s="189"/>
      <c r="XFD631" s="189"/>
    </row>
    <row r="632" spans="1:25 16375:16384" s="54" customFormat="1" ht="42" customHeight="1" x14ac:dyDescent="0.2">
      <c r="A632" s="60"/>
      <c r="B632" s="60"/>
      <c r="C632" s="61"/>
      <c r="D632" s="61"/>
      <c r="E632" s="61"/>
      <c r="F632" s="61"/>
      <c r="G632" s="61"/>
      <c r="H632" s="61"/>
      <c r="I632" s="60"/>
      <c r="J632" s="60"/>
      <c r="K632" s="87"/>
      <c r="L632" s="62"/>
      <c r="M632" s="63"/>
      <c r="N632" s="64"/>
      <c r="O632" s="58"/>
      <c r="P632" s="64"/>
      <c r="Q632" s="58"/>
      <c r="R632" s="52"/>
      <c r="S632" s="60"/>
      <c r="T632" s="60"/>
      <c r="U632" s="60"/>
      <c r="V632" s="60"/>
      <c r="W632" s="20" t="b">
        <f t="shared" si="18"/>
        <v>1</v>
      </c>
      <c r="X632" s="19" t="b">
        <f t="shared" si="19"/>
        <v>1</v>
      </c>
      <c r="Y632" s="19" t="e">
        <f>O632&gt;___Summary!#REF!</f>
        <v>#REF!</v>
      </c>
      <c r="XEU632" s="189"/>
      <c r="XEV632" s="189"/>
      <c r="XEW632" s="189"/>
      <c r="XEX632" s="189"/>
      <c r="XEY632" s="189"/>
      <c r="XEZ632" s="189"/>
      <c r="XFA632" s="189"/>
      <c r="XFB632" s="189"/>
      <c r="XFC632" s="189"/>
      <c r="XFD632" s="189"/>
    </row>
    <row r="633" spans="1:25 16375:16384" s="54" customFormat="1" ht="42" customHeight="1" x14ac:dyDescent="0.2">
      <c r="A633" s="60"/>
      <c r="B633" s="60"/>
      <c r="C633" s="61"/>
      <c r="D633" s="61"/>
      <c r="E633" s="61"/>
      <c r="F633" s="61"/>
      <c r="G633" s="61"/>
      <c r="H633" s="61"/>
      <c r="I633" s="60"/>
      <c r="J633" s="60"/>
      <c r="K633" s="87"/>
      <c r="L633" s="62"/>
      <c r="M633" s="63"/>
      <c r="N633" s="64"/>
      <c r="O633" s="58"/>
      <c r="P633" s="64"/>
      <c r="Q633" s="58"/>
      <c r="R633" s="52"/>
      <c r="S633" s="60"/>
      <c r="T633" s="60"/>
      <c r="U633" s="60"/>
      <c r="V633" s="60"/>
      <c r="W633" s="20" t="b">
        <f t="shared" si="18"/>
        <v>1</v>
      </c>
      <c r="X633" s="19" t="b">
        <f t="shared" si="19"/>
        <v>1</v>
      </c>
      <c r="Y633" s="19" t="e">
        <f>O633&gt;___Summary!#REF!</f>
        <v>#REF!</v>
      </c>
      <c r="XEU633" s="189"/>
      <c r="XEV633" s="189"/>
      <c r="XEW633" s="189"/>
      <c r="XEX633" s="189"/>
      <c r="XEY633" s="189"/>
      <c r="XEZ633" s="189"/>
      <c r="XFA633" s="189"/>
      <c r="XFB633" s="189"/>
      <c r="XFC633" s="189"/>
      <c r="XFD633" s="189"/>
    </row>
    <row r="634" spans="1:25 16375:16384" s="54" customFormat="1" ht="42" customHeight="1" x14ac:dyDescent="0.2">
      <c r="A634" s="60"/>
      <c r="B634" s="60"/>
      <c r="C634" s="61"/>
      <c r="D634" s="61"/>
      <c r="E634" s="61"/>
      <c r="F634" s="61"/>
      <c r="G634" s="61"/>
      <c r="H634" s="61"/>
      <c r="I634" s="60"/>
      <c r="J634" s="60"/>
      <c r="K634" s="87"/>
      <c r="L634" s="62"/>
      <c r="M634" s="63"/>
      <c r="N634" s="64"/>
      <c r="O634" s="58"/>
      <c r="P634" s="64"/>
      <c r="Q634" s="58"/>
      <c r="R634" s="52"/>
      <c r="S634" s="60"/>
      <c r="T634" s="60"/>
      <c r="U634" s="60"/>
      <c r="V634" s="60"/>
      <c r="W634" s="20" t="b">
        <f t="shared" si="18"/>
        <v>1</v>
      </c>
      <c r="X634" s="19" t="b">
        <f t="shared" si="19"/>
        <v>1</v>
      </c>
      <c r="Y634" s="19" t="e">
        <f>O634&gt;___Summary!#REF!</f>
        <v>#REF!</v>
      </c>
      <c r="XEU634" s="189"/>
      <c r="XEV634" s="189"/>
      <c r="XEW634" s="189"/>
      <c r="XEX634" s="189"/>
      <c r="XEY634" s="189"/>
      <c r="XEZ634" s="189"/>
      <c r="XFA634" s="189"/>
      <c r="XFB634" s="189"/>
      <c r="XFC634" s="189"/>
      <c r="XFD634" s="189"/>
    </row>
    <row r="635" spans="1:25 16375:16384" s="54" customFormat="1" ht="42" customHeight="1" x14ac:dyDescent="0.2">
      <c r="A635" s="60"/>
      <c r="B635" s="60"/>
      <c r="C635" s="61"/>
      <c r="D635" s="61"/>
      <c r="E635" s="61"/>
      <c r="F635" s="61"/>
      <c r="G635" s="61"/>
      <c r="H635" s="61"/>
      <c r="I635" s="60"/>
      <c r="J635" s="60"/>
      <c r="K635" s="87"/>
      <c r="L635" s="62"/>
      <c r="M635" s="63"/>
      <c r="N635" s="64"/>
      <c r="O635" s="58"/>
      <c r="P635" s="64"/>
      <c r="Q635" s="58"/>
      <c r="R635" s="52"/>
      <c r="S635" s="60"/>
      <c r="T635" s="60"/>
      <c r="U635" s="60"/>
      <c r="V635" s="60"/>
      <c r="W635" s="20" t="b">
        <f t="shared" si="18"/>
        <v>1</v>
      </c>
      <c r="X635" s="19" t="b">
        <f t="shared" si="19"/>
        <v>1</v>
      </c>
      <c r="Y635" s="19" t="e">
        <f>O635&gt;___Summary!#REF!</f>
        <v>#REF!</v>
      </c>
      <c r="XEU635" s="189"/>
      <c r="XEV635" s="189"/>
      <c r="XEW635" s="189"/>
      <c r="XEX635" s="189"/>
      <c r="XEY635" s="189"/>
      <c r="XEZ635" s="189"/>
      <c r="XFA635" s="189"/>
      <c r="XFB635" s="189"/>
      <c r="XFC635" s="189"/>
      <c r="XFD635" s="189"/>
    </row>
    <row r="636" spans="1:25 16375:16384" s="54" customFormat="1" ht="42" customHeight="1" x14ac:dyDescent="0.2">
      <c r="A636" s="60"/>
      <c r="B636" s="60"/>
      <c r="C636" s="61"/>
      <c r="D636" s="61"/>
      <c r="E636" s="61"/>
      <c r="F636" s="61"/>
      <c r="G636" s="61"/>
      <c r="H636" s="61"/>
      <c r="I636" s="60"/>
      <c r="J636" s="60"/>
      <c r="K636" s="87"/>
      <c r="L636" s="62"/>
      <c r="M636" s="63"/>
      <c r="N636" s="64"/>
      <c r="O636" s="58"/>
      <c r="P636" s="64"/>
      <c r="Q636" s="58"/>
      <c r="R636" s="52"/>
      <c r="S636" s="60"/>
      <c r="T636" s="60"/>
      <c r="U636" s="60"/>
      <c r="V636" s="60"/>
      <c r="W636" s="20" t="b">
        <f t="shared" si="18"/>
        <v>1</v>
      </c>
      <c r="X636" s="19" t="b">
        <f t="shared" si="19"/>
        <v>1</v>
      </c>
      <c r="Y636" s="19" t="e">
        <f>O636&gt;___Summary!#REF!</f>
        <v>#REF!</v>
      </c>
      <c r="XEU636" s="189"/>
      <c r="XEV636" s="189"/>
      <c r="XEW636" s="189"/>
      <c r="XEX636" s="189"/>
      <c r="XEY636" s="189"/>
      <c r="XEZ636" s="189"/>
      <c r="XFA636" s="189"/>
      <c r="XFB636" s="189"/>
      <c r="XFC636" s="189"/>
      <c r="XFD636" s="189"/>
    </row>
    <row r="637" spans="1:25 16375:16384" s="54" customFormat="1" ht="42" customHeight="1" x14ac:dyDescent="0.2">
      <c r="A637" s="60"/>
      <c r="B637" s="60"/>
      <c r="C637" s="61"/>
      <c r="D637" s="61"/>
      <c r="E637" s="61"/>
      <c r="F637" s="61"/>
      <c r="G637" s="61"/>
      <c r="H637" s="61"/>
      <c r="I637" s="60"/>
      <c r="J637" s="60"/>
      <c r="K637" s="87"/>
      <c r="L637" s="62"/>
      <c r="M637" s="63"/>
      <c r="N637" s="64"/>
      <c r="O637" s="58"/>
      <c r="P637" s="64"/>
      <c r="Q637" s="58"/>
      <c r="R637" s="52"/>
      <c r="S637" s="60"/>
      <c r="T637" s="60"/>
      <c r="U637" s="60"/>
      <c r="V637" s="60"/>
      <c r="W637" s="20" t="b">
        <f t="shared" si="18"/>
        <v>1</v>
      </c>
      <c r="X637" s="19" t="b">
        <f t="shared" si="19"/>
        <v>1</v>
      </c>
      <c r="Y637" s="19" t="e">
        <f>O637&gt;___Summary!#REF!</f>
        <v>#REF!</v>
      </c>
      <c r="XEU637" s="189"/>
      <c r="XEV637" s="189"/>
      <c r="XEW637" s="189"/>
      <c r="XEX637" s="189"/>
      <c r="XEY637" s="189"/>
      <c r="XEZ637" s="189"/>
      <c r="XFA637" s="189"/>
      <c r="XFB637" s="189"/>
      <c r="XFC637" s="189"/>
      <c r="XFD637" s="189"/>
    </row>
    <row r="638" spans="1:25 16375:16384" s="54" customFormat="1" ht="42" customHeight="1" x14ac:dyDescent="0.2">
      <c r="A638" s="60"/>
      <c r="B638" s="60"/>
      <c r="C638" s="61"/>
      <c r="D638" s="61"/>
      <c r="E638" s="61"/>
      <c r="F638" s="61"/>
      <c r="G638" s="61"/>
      <c r="H638" s="61"/>
      <c r="I638" s="60"/>
      <c r="J638" s="60"/>
      <c r="K638" s="87"/>
      <c r="L638" s="62"/>
      <c r="M638" s="63"/>
      <c r="N638" s="64"/>
      <c r="O638" s="58"/>
      <c r="P638" s="64"/>
      <c r="Q638" s="58"/>
      <c r="R638" s="52"/>
      <c r="S638" s="60"/>
      <c r="T638" s="60"/>
      <c r="U638" s="60"/>
      <c r="V638" s="60"/>
      <c r="W638" s="20" t="b">
        <f t="shared" si="18"/>
        <v>1</v>
      </c>
      <c r="X638" s="19" t="b">
        <f t="shared" si="19"/>
        <v>1</v>
      </c>
      <c r="Y638" s="19" t="e">
        <f>O638&gt;___Summary!#REF!</f>
        <v>#REF!</v>
      </c>
      <c r="XEU638" s="189"/>
      <c r="XEV638" s="189"/>
      <c r="XEW638" s="189"/>
      <c r="XEX638" s="189"/>
      <c r="XEY638" s="189"/>
      <c r="XEZ638" s="189"/>
      <c r="XFA638" s="189"/>
      <c r="XFB638" s="189"/>
      <c r="XFC638" s="189"/>
      <c r="XFD638" s="189"/>
    </row>
    <row r="639" spans="1:25 16375:16384" s="54" customFormat="1" ht="42" customHeight="1" x14ac:dyDescent="0.2">
      <c r="A639" s="60"/>
      <c r="B639" s="60"/>
      <c r="C639" s="61"/>
      <c r="D639" s="61"/>
      <c r="E639" s="61"/>
      <c r="F639" s="61"/>
      <c r="G639" s="61"/>
      <c r="H639" s="61"/>
      <c r="I639" s="60"/>
      <c r="J639" s="60"/>
      <c r="K639" s="87"/>
      <c r="L639" s="62"/>
      <c r="M639" s="63"/>
      <c r="N639" s="64"/>
      <c r="O639" s="58"/>
      <c r="P639" s="64"/>
      <c r="Q639" s="58"/>
      <c r="R639" s="52"/>
      <c r="S639" s="60"/>
      <c r="T639" s="60"/>
      <c r="U639" s="60"/>
      <c r="V639" s="60"/>
      <c r="W639" s="20" t="b">
        <f t="shared" si="18"/>
        <v>1</v>
      </c>
      <c r="X639" s="19" t="b">
        <f t="shared" si="19"/>
        <v>1</v>
      </c>
      <c r="Y639" s="19" t="e">
        <f>O639&gt;___Summary!#REF!</f>
        <v>#REF!</v>
      </c>
      <c r="XEU639" s="189"/>
      <c r="XEV639" s="189"/>
      <c r="XEW639" s="189"/>
      <c r="XEX639" s="189"/>
      <c r="XEY639" s="189"/>
      <c r="XEZ639" s="189"/>
      <c r="XFA639" s="189"/>
      <c r="XFB639" s="189"/>
      <c r="XFC639" s="189"/>
      <c r="XFD639" s="189"/>
    </row>
    <row r="640" spans="1:25 16375:16384" s="54" customFormat="1" ht="42" customHeight="1" x14ac:dyDescent="0.2">
      <c r="A640" s="60"/>
      <c r="B640" s="60"/>
      <c r="C640" s="61"/>
      <c r="D640" s="61"/>
      <c r="E640" s="61"/>
      <c r="F640" s="61"/>
      <c r="G640" s="61"/>
      <c r="H640" s="61"/>
      <c r="I640" s="60"/>
      <c r="J640" s="60"/>
      <c r="K640" s="87"/>
      <c r="L640" s="62"/>
      <c r="M640" s="63"/>
      <c r="N640" s="64"/>
      <c r="O640" s="58"/>
      <c r="P640" s="64"/>
      <c r="Q640" s="58"/>
      <c r="R640" s="52"/>
      <c r="S640" s="60"/>
      <c r="T640" s="60"/>
      <c r="U640" s="60"/>
      <c r="V640" s="60"/>
      <c r="W640" s="20" t="b">
        <f t="shared" si="18"/>
        <v>1</v>
      </c>
      <c r="X640" s="19" t="b">
        <f t="shared" si="19"/>
        <v>1</v>
      </c>
      <c r="Y640" s="19" t="e">
        <f>O640&gt;___Summary!#REF!</f>
        <v>#REF!</v>
      </c>
      <c r="XEU640" s="189"/>
      <c r="XEV640" s="189"/>
      <c r="XEW640" s="189"/>
      <c r="XEX640" s="189"/>
      <c r="XEY640" s="189"/>
      <c r="XEZ640" s="189"/>
      <c r="XFA640" s="189"/>
      <c r="XFB640" s="189"/>
      <c r="XFC640" s="189"/>
      <c r="XFD640" s="189"/>
    </row>
    <row r="641" spans="1:25 16375:16384" s="54" customFormat="1" ht="42" customHeight="1" x14ac:dyDescent="0.2">
      <c r="A641" s="60"/>
      <c r="B641" s="60"/>
      <c r="C641" s="61"/>
      <c r="D641" s="61"/>
      <c r="E641" s="61"/>
      <c r="F641" s="61"/>
      <c r="G641" s="61"/>
      <c r="H641" s="61"/>
      <c r="I641" s="60"/>
      <c r="J641" s="60"/>
      <c r="K641" s="87"/>
      <c r="L641" s="62"/>
      <c r="M641" s="63"/>
      <c r="N641" s="64"/>
      <c r="O641" s="58"/>
      <c r="P641" s="64"/>
      <c r="Q641" s="58"/>
      <c r="R641" s="52"/>
      <c r="S641" s="60"/>
      <c r="T641" s="60"/>
      <c r="U641" s="60"/>
      <c r="V641" s="60"/>
      <c r="W641" s="20" t="b">
        <f t="shared" si="18"/>
        <v>1</v>
      </c>
      <c r="X641" s="19" t="b">
        <f t="shared" si="19"/>
        <v>1</v>
      </c>
      <c r="Y641" s="19" t="e">
        <f>O641&gt;___Summary!#REF!</f>
        <v>#REF!</v>
      </c>
      <c r="XEU641" s="189"/>
      <c r="XEV641" s="189"/>
      <c r="XEW641" s="189"/>
      <c r="XEX641" s="189"/>
      <c r="XEY641" s="189"/>
      <c r="XEZ641" s="189"/>
      <c r="XFA641" s="189"/>
      <c r="XFB641" s="189"/>
      <c r="XFC641" s="189"/>
      <c r="XFD641" s="189"/>
    </row>
    <row r="642" spans="1:25 16375:16384" s="54" customFormat="1" ht="42" customHeight="1" x14ac:dyDescent="0.2">
      <c r="A642" s="60"/>
      <c r="B642" s="60"/>
      <c r="C642" s="61"/>
      <c r="D642" s="61"/>
      <c r="E642" s="61"/>
      <c r="F642" s="61"/>
      <c r="G642" s="61"/>
      <c r="H642" s="61"/>
      <c r="I642" s="60"/>
      <c r="J642" s="60"/>
      <c r="K642" s="87"/>
      <c r="L642" s="62"/>
      <c r="M642" s="63"/>
      <c r="N642" s="64"/>
      <c r="O642" s="58"/>
      <c r="P642" s="64"/>
      <c r="Q642" s="58"/>
      <c r="R642" s="52"/>
      <c r="S642" s="60"/>
      <c r="T642" s="60"/>
      <c r="U642" s="60"/>
      <c r="V642" s="60"/>
      <c r="W642" s="20" t="b">
        <f t="shared" si="18"/>
        <v>1</v>
      </c>
      <c r="X642" s="19" t="b">
        <f t="shared" si="19"/>
        <v>1</v>
      </c>
      <c r="Y642" s="19" t="e">
        <f>O642&gt;___Summary!#REF!</f>
        <v>#REF!</v>
      </c>
      <c r="XEU642" s="189"/>
      <c r="XEV642" s="189"/>
      <c r="XEW642" s="189"/>
      <c r="XEX642" s="189"/>
      <c r="XEY642" s="189"/>
      <c r="XEZ642" s="189"/>
      <c r="XFA642" s="189"/>
      <c r="XFB642" s="189"/>
      <c r="XFC642" s="189"/>
      <c r="XFD642" s="189"/>
    </row>
    <row r="643" spans="1:25 16375:16384" s="54" customFormat="1" ht="42" customHeight="1" x14ac:dyDescent="0.2">
      <c r="A643" s="60"/>
      <c r="B643" s="60"/>
      <c r="C643" s="61"/>
      <c r="D643" s="61"/>
      <c r="E643" s="61"/>
      <c r="F643" s="61"/>
      <c r="G643" s="61"/>
      <c r="H643" s="61"/>
      <c r="I643" s="60"/>
      <c r="J643" s="60"/>
      <c r="K643" s="87"/>
      <c r="L643" s="62"/>
      <c r="M643" s="63"/>
      <c r="N643" s="64"/>
      <c r="O643" s="58"/>
      <c r="P643" s="64"/>
      <c r="Q643" s="58"/>
      <c r="R643" s="52"/>
      <c r="S643" s="60"/>
      <c r="T643" s="60"/>
      <c r="U643" s="60"/>
      <c r="V643" s="60"/>
      <c r="W643" s="20" t="b">
        <f t="shared" si="18"/>
        <v>1</v>
      </c>
      <c r="X643" s="19" t="b">
        <f t="shared" si="19"/>
        <v>1</v>
      </c>
      <c r="Y643" s="19" t="e">
        <f>O643&gt;___Summary!#REF!</f>
        <v>#REF!</v>
      </c>
      <c r="XEU643" s="189"/>
      <c r="XEV643" s="189"/>
      <c r="XEW643" s="189"/>
      <c r="XEX643" s="189"/>
      <c r="XEY643" s="189"/>
      <c r="XEZ643" s="189"/>
      <c r="XFA643" s="189"/>
      <c r="XFB643" s="189"/>
      <c r="XFC643" s="189"/>
      <c r="XFD643" s="189"/>
    </row>
    <row r="644" spans="1:25 16375:16384" s="54" customFormat="1" ht="42" customHeight="1" x14ac:dyDescent="0.2">
      <c r="A644" s="60"/>
      <c r="B644" s="60"/>
      <c r="C644" s="61"/>
      <c r="D644" s="61"/>
      <c r="E644" s="61"/>
      <c r="F644" s="61"/>
      <c r="G644" s="61"/>
      <c r="H644" s="61"/>
      <c r="I644" s="60"/>
      <c r="J644" s="60"/>
      <c r="K644" s="87"/>
      <c r="L644" s="62"/>
      <c r="M644" s="63"/>
      <c r="N644" s="64"/>
      <c r="O644" s="58"/>
      <c r="P644" s="64"/>
      <c r="Q644" s="58"/>
      <c r="R644" s="52"/>
      <c r="S644" s="60"/>
      <c r="T644" s="60"/>
      <c r="U644" s="60"/>
      <c r="V644" s="60"/>
      <c r="W644" s="20" t="b">
        <f t="shared" si="18"/>
        <v>1</v>
      </c>
      <c r="X644" s="19" t="b">
        <f t="shared" si="19"/>
        <v>1</v>
      </c>
      <c r="Y644" s="19" t="e">
        <f>O644&gt;___Summary!#REF!</f>
        <v>#REF!</v>
      </c>
      <c r="XEU644" s="189"/>
      <c r="XEV644" s="189"/>
      <c r="XEW644" s="189"/>
      <c r="XEX644" s="189"/>
      <c r="XEY644" s="189"/>
      <c r="XEZ644" s="189"/>
      <c r="XFA644" s="189"/>
      <c r="XFB644" s="189"/>
      <c r="XFC644" s="189"/>
      <c r="XFD644" s="189"/>
    </row>
    <row r="645" spans="1:25 16375:16384" s="54" customFormat="1" ht="42" customHeight="1" x14ac:dyDescent="0.2">
      <c r="A645" s="60"/>
      <c r="B645" s="60"/>
      <c r="C645" s="61"/>
      <c r="D645" s="61"/>
      <c r="E645" s="61"/>
      <c r="F645" s="61"/>
      <c r="G645" s="61"/>
      <c r="H645" s="61"/>
      <c r="I645" s="60"/>
      <c r="J645" s="60"/>
      <c r="K645" s="87"/>
      <c r="L645" s="62"/>
      <c r="M645" s="63"/>
      <c r="N645" s="64"/>
      <c r="O645" s="58"/>
      <c r="P645" s="64"/>
      <c r="Q645" s="58"/>
      <c r="R645" s="52"/>
      <c r="S645" s="60"/>
      <c r="T645" s="60"/>
      <c r="U645" s="60"/>
      <c r="V645" s="60"/>
      <c r="W645" s="20" t="b">
        <f t="shared" si="18"/>
        <v>1</v>
      </c>
      <c r="X645" s="19" t="b">
        <f t="shared" si="19"/>
        <v>1</v>
      </c>
      <c r="Y645" s="19" t="e">
        <f>O645&gt;___Summary!#REF!</f>
        <v>#REF!</v>
      </c>
      <c r="XEU645" s="189"/>
      <c r="XEV645" s="189"/>
      <c r="XEW645" s="189"/>
      <c r="XEX645" s="189"/>
      <c r="XEY645" s="189"/>
      <c r="XEZ645" s="189"/>
      <c r="XFA645" s="189"/>
      <c r="XFB645" s="189"/>
      <c r="XFC645" s="189"/>
      <c r="XFD645" s="189"/>
    </row>
    <row r="646" spans="1:25 16375:16384" s="54" customFormat="1" ht="42" customHeight="1" x14ac:dyDescent="0.2">
      <c r="A646" s="60"/>
      <c r="B646" s="60"/>
      <c r="C646" s="61"/>
      <c r="D646" s="61"/>
      <c r="E646" s="61"/>
      <c r="F646" s="61"/>
      <c r="G646" s="61"/>
      <c r="H646" s="61"/>
      <c r="I646" s="60"/>
      <c r="J646" s="60"/>
      <c r="K646" s="87"/>
      <c r="L646" s="62"/>
      <c r="M646" s="63"/>
      <c r="N646" s="64"/>
      <c r="O646" s="58"/>
      <c r="P646" s="64"/>
      <c r="Q646" s="58"/>
      <c r="R646" s="52"/>
      <c r="S646" s="60"/>
      <c r="T646" s="60"/>
      <c r="U646" s="60"/>
      <c r="V646" s="60"/>
      <c r="W646" s="20" t="b">
        <f t="shared" si="18"/>
        <v>1</v>
      </c>
      <c r="X646" s="19" t="b">
        <f t="shared" si="19"/>
        <v>1</v>
      </c>
      <c r="Y646" s="19" t="e">
        <f>O646&gt;___Summary!#REF!</f>
        <v>#REF!</v>
      </c>
      <c r="XEU646" s="189"/>
      <c r="XEV646" s="189"/>
      <c r="XEW646" s="189"/>
      <c r="XEX646" s="189"/>
      <c r="XEY646" s="189"/>
      <c r="XEZ646" s="189"/>
      <c r="XFA646" s="189"/>
      <c r="XFB646" s="189"/>
      <c r="XFC646" s="189"/>
      <c r="XFD646" s="189"/>
    </row>
    <row r="647" spans="1:25 16375:16384" s="54" customFormat="1" ht="42" customHeight="1" x14ac:dyDescent="0.2">
      <c r="A647" s="60"/>
      <c r="B647" s="60"/>
      <c r="C647" s="61"/>
      <c r="D647" s="61"/>
      <c r="E647" s="61"/>
      <c r="F647" s="61"/>
      <c r="G647" s="61"/>
      <c r="H647" s="61"/>
      <c r="I647" s="60"/>
      <c r="J647" s="60"/>
      <c r="K647" s="87"/>
      <c r="L647" s="62"/>
      <c r="M647" s="63"/>
      <c r="N647" s="64"/>
      <c r="O647" s="58"/>
      <c r="P647" s="64"/>
      <c r="Q647" s="58"/>
      <c r="R647" s="52"/>
      <c r="S647" s="60"/>
      <c r="T647" s="60"/>
      <c r="U647" s="60"/>
      <c r="V647" s="60"/>
      <c r="W647" s="20" t="b">
        <f t="shared" si="18"/>
        <v>1</v>
      </c>
      <c r="X647" s="19" t="b">
        <f t="shared" si="19"/>
        <v>1</v>
      </c>
      <c r="Y647" s="19" t="e">
        <f>O647&gt;___Summary!#REF!</f>
        <v>#REF!</v>
      </c>
      <c r="XEU647" s="189"/>
      <c r="XEV647" s="189"/>
      <c r="XEW647" s="189"/>
      <c r="XEX647" s="189"/>
      <c r="XEY647" s="189"/>
      <c r="XEZ647" s="189"/>
      <c r="XFA647" s="189"/>
      <c r="XFB647" s="189"/>
      <c r="XFC647" s="189"/>
      <c r="XFD647" s="189"/>
    </row>
    <row r="648" spans="1:25 16375:16384" s="54" customFormat="1" ht="42" customHeight="1" x14ac:dyDescent="0.2">
      <c r="A648" s="60"/>
      <c r="B648" s="60"/>
      <c r="C648" s="61"/>
      <c r="D648" s="61"/>
      <c r="E648" s="61"/>
      <c r="F648" s="61"/>
      <c r="G648" s="61"/>
      <c r="H648" s="61"/>
      <c r="I648" s="60"/>
      <c r="J648" s="60"/>
      <c r="K648" s="87"/>
      <c r="L648" s="62"/>
      <c r="M648" s="63"/>
      <c r="N648" s="64"/>
      <c r="O648" s="58"/>
      <c r="P648" s="64"/>
      <c r="Q648" s="58"/>
      <c r="R648" s="52"/>
      <c r="S648" s="60"/>
      <c r="T648" s="60"/>
      <c r="U648" s="60"/>
      <c r="V648" s="60"/>
      <c r="W648" s="20" t="b">
        <f t="shared" ref="W648:W711" si="20">O648&gt;=M648</f>
        <v>1</v>
      </c>
      <c r="X648" s="19" t="b">
        <f t="shared" ref="X648:X711" si="21">Q648&gt;=O648</f>
        <v>1</v>
      </c>
      <c r="Y648" s="19" t="e">
        <f>O648&gt;___Summary!#REF!</f>
        <v>#REF!</v>
      </c>
      <c r="XEU648" s="189"/>
      <c r="XEV648" s="189"/>
      <c r="XEW648" s="189"/>
      <c r="XEX648" s="189"/>
      <c r="XEY648" s="189"/>
      <c r="XEZ648" s="189"/>
      <c r="XFA648" s="189"/>
      <c r="XFB648" s="189"/>
      <c r="XFC648" s="189"/>
      <c r="XFD648" s="189"/>
    </row>
    <row r="649" spans="1:25 16375:16384" s="54" customFormat="1" ht="42" customHeight="1" x14ac:dyDescent="0.2">
      <c r="A649" s="60"/>
      <c r="B649" s="60"/>
      <c r="C649" s="61"/>
      <c r="D649" s="61"/>
      <c r="E649" s="61"/>
      <c r="F649" s="61"/>
      <c r="G649" s="61"/>
      <c r="H649" s="61"/>
      <c r="I649" s="60"/>
      <c r="J649" s="60"/>
      <c r="K649" s="87"/>
      <c r="L649" s="62"/>
      <c r="M649" s="63"/>
      <c r="N649" s="64"/>
      <c r="O649" s="58"/>
      <c r="P649" s="64"/>
      <c r="Q649" s="58"/>
      <c r="R649" s="52"/>
      <c r="S649" s="60"/>
      <c r="T649" s="60"/>
      <c r="U649" s="60"/>
      <c r="V649" s="60"/>
      <c r="W649" s="20" t="b">
        <f t="shared" si="20"/>
        <v>1</v>
      </c>
      <c r="X649" s="19" t="b">
        <f t="shared" si="21"/>
        <v>1</v>
      </c>
      <c r="Y649" s="19" t="e">
        <f>O649&gt;___Summary!#REF!</f>
        <v>#REF!</v>
      </c>
      <c r="XEU649" s="189"/>
      <c r="XEV649" s="189"/>
      <c r="XEW649" s="189"/>
      <c r="XEX649" s="189"/>
      <c r="XEY649" s="189"/>
      <c r="XEZ649" s="189"/>
      <c r="XFA649" s="189"/>
      <c r="XFB649" s="189"/>
      <c r="XFC649" s="189"/>
      <c r="XFD649" s="189"/>
    </row>
    <row r="650" spans="1:25 16375:16384" s="54" customFormat="1" ht="42" customHeight="1" x14ac:dyDescent="0.2">
      <c r="A650" s="60"/>
      <c r="B650" s="60"/>
      <c r="C650" s="61"/>
      <c r="D650" s="61"/>
      <c r="E650" s="61"/>
      <c r="F650" s="61"/>
      <c r="G650" s="61"/>
      <c r="H650" s="61"/>
      <c r="I650" s="60"/>
      <c r="J650" s="60"/>
      <c r="K650" s="87"/>
      <c r="L650" s="62"/>
      <c r="M650" s="63"/>
      <c r="N650" s="64"/>
      <c r="O650" s="58"/>
      <c r="P650" s="64"/>
      <c r="Q650" s="58"/>
      <c r="R650" s="52"/>
      <c r="S650" s="60"/>
      <c r="T650" s="60"/>
      <c r="U650" s="60"/>
      <c r="V650" s="60"/>
      <c r="W650" s="20" t="b">
        <f t="shared" si="20"/>
        <v>1</v>
      </c>
      <c r="X650" s="19" t="b">
        <f t="shared" si="21"/>
        <v>1</v>
      </c>
      <c r="Y650" s="19" t="e">
        <f>O650&gt;___Summary!#REF!</f>
        <v>#REF!</v>
      </c>
      <c r="XEU650" s="189"/>
      <c r="XEV650" s="189"/>
      <c r="XEW650" s="189"/>
      <c r="XEX650" s="189"/>
      <c r="XEY650" s="189"/>
      <c r="XEZ650" s="189"/>
      <c r="XFA650" s="189"/>
      <c r="XFB650" s="189"/>
      <c r="XFC650" s="189"/>
      <c r="XFD650" s="189"/>
    </row>
    <row r="651" spans="1:25 16375:16384" s="54" customFormat="1" ht="42" customHeight="1" x14ac:dyDescent="0.2">
      <c r="A651" s="60"/>
      <c r="B651" s="60"/>
      <c r="C651" s="61"/>
      <c r="D651" s="61"/>
      <c r="E651" s="61"/>
      <c r="F651" s="61"/>
      <c r="G651" s="61"/>
      <c r="H651" s="61"/>
      <c r="I651" s="60"/>
      <c r="J651" s="60"/>
      <c r="K651" s="87"/>
      <c r="L651" s="62"/>
      <c r="M651" s="63"/>
      <c r="N651" s="64"/>
      <c r="O651" s="58"/>
      <c r="P651" s="64"/>
      <c r="Q651" s="58"/>
      <c r="R651" s="52"/>
      <c r="S651" s="60"/>
      <c r="T651" s="60"/>
      <c r="U651" s="60"/>
      <c r="V651" s="60"/>
      <c r="W651" s="20" t="b">
        <f t="shared" si="20"/>
        <v>1</v>
      </c>
      <c r="X651" s="19" t="b">
        <f t="shared" si="21"/>
        <v>1</v>
      </c>
      <c r="Y651" s="19" t="e">
        <f>O651&gt;___Summary!#REF!</f>
        <v>#REF!</v>
      </c>
      <c r="XEU651" s="189"/>
      <c r="XEV651" s="189"/>
      <c r="XEW651" s="189"/>
      <c r="XEX651" s="189"/>
      <c r="XEY651" s="189"/>
      <c r="XEZ651" s="189"/>
      <c r="XFA651" s="189"/>
      <c r="XFB651" s="189"/>
      <c r="XFC651" s="189"/>
      <c r="XFD651" s="189"/>
    </row>
    <row r="652" spans="1:25 16375:16384" s="54" customFormat="1" ht="42" customHeight="1" x14ac:dyDescent="0.2">
      <c r="A652" s="60"/>
      <c r="B652" s="60"/>
      <c r="C652" s="61"/>
      <c r="D652" s="61"/>
      <c r="E652" s="61"/>
      <c r="F652" s="61"/>
      <c r="G652" s="61"/>
      <c r="H652" s="61"/>
      <c r="I652" s="60"/>
      <c r="J652" s="60"/>
      <c r="K652" s="87"/>
      <c r="L652" s="62"/>
      <c r="M652" s="63"/>
      <c r="N652" s="64"/>
      <c r="O652" s="58"/>
      <c r="P652" s="64"/>
      <c r="Q652" s="58"/>
      <c r="R652" s="52"/>
      <c r="S652" s="60"/>
      <c r="T652" s="60"/>
      <c r="U652" s="60"/>
      <c r="V652" s="60"/>
      <c r="W652" s="20" t="b">
        <f t="shared" si="20"/>
        <v>1</v>
      </c>
      <c r="X652" s="19" t="b">
        <f t="shared" si="21"/>
        <v>1</v>
      </c>
      <c r="Y652" s="19" t="e">
        <f>O652&gt;___Summary!#REF!</f>
        <v>#REF!</v>
      </c>
      <c r="XEU652" s="189"/>
      <c r="XEV652" s="189"/>
      <c r="XEW652" s="189"/>
      <c r="XEX652" s="189"/>
      <c r="XEY652" s="189"/>
      <c r="XEZ652" s="189"/>
      <c r="XFA652" s="189"/>
      <c r="XFB652" s="189"/>
      <c r="XFC652" s="189"/>
      <c r="XFD652" s="189"/>
    </row>
    <row r="653" spans="1:25 16375:16384" s="54" customFormat="1" ht="42" customHeight="1" x14ac:dyDescent="0.2">
      <c r="A653" s="60"/>
      <c r="B653" s="60"/>
      <c r="C653" s="61"/>
      <c r="D653" s="61"/>
      <c r="E653" s="61"/>
      <c r="F653" s="61"/>
      <c r="G653" s="61"/>
      <c r="H653" s="61"/>
      <c r="I653" s="60"/>
      <c r="J653" s="60"/>
      <c r="K653" s="87"/>
      <c r="L653" s="62"/>
      <c r="M653" s="63"/>
      <c r="N653" s="64"/>
      <c r="O653" s="58"/>
      <c r="P653" s="64"/>
      <c r="Q653" s="58"/>
      <c r="R653" s="52"/>
      <c r="S653" s="60"/>
      <c r="T653" s="60"/>
      <c r="U653" s="60"/>
      <c r="V653" s="60"/>
      <c r="W653" s="20" t="b">
        <f t="shared" si="20"/>
        <v>1</v>
      </c>
      <c r="X653" s="19" t="b">
        <f t="shared" si="21"/>
        <v>1</v>
      </c>
      <c r="Y653" s="19" t="e">
        <f>O653&gt;___Summary!#REF!</f>
        <v>#REF!</v>
      </c>
      <c r="XEU653" s="189"/>
      <c r="XEV653" s="189"/>
      <c r="XEW653" s="189"/>
      <c r="XEX653" s="189"/>
      <c r="XEY653" s="189"/>
      <c r="XEZ653" s="189"/>
      <c r="XFA653" s="189"/>
      <c r="XFB653" s="189"/>
      <c r="XFC653" s="189"/>
      <c r="XFD653" s="189"/>
    </row>
    <row r="654" spans="1:25 16375:16384" s="54" customFormat="1" ht="42" customHeight="1" x14ac:dyDescent="0.2">
      <c r="A654" s="60"/>
      <c r="B654" s="60"/>
      <c r="C654" s="61"/>
      <c r="D654" s="61"/>
      <c r="E654" s="61"/>
      <c r="F654" s="61"/>
      <c r="G654" s="61"/>
      <c r="H654" s="61"/>
      <c r="I654" s="60"/>
      <c r="J654" s="60"/>
      <c r="K654" s="87"/>
      <c r="L654" s="62"/>
      <c r="M654" s="63"/>
      <c r="N654" s="64"/>
      <c r="O654" s="58"/>
      <c r="P654" s="64"/>
      <c r="Q654" s="58"/>
      <c r="R654" s="52"/>
      <c r="S654" s="60"/>
      <c r="T654" s="60"/>
      <c r="U654" s="60"/>
      <c r="V654" s="60"/>
      <c r="W654" s="20" t="b">
        <f t="shared" si="20"/>
        <v>1</v>
      </c>
      <c r="X654" s="19" t="b">
        <f t="shared" si="21"/>
        <v>1</v>
      </c>
      <c r="Y654" s="19" t="e">
        <f>O654&gt;___Summary!#REF!</f>
        <v>#REF!</v>
      </c>
      <c r="XEU654" s="189"/>
      <c r="XEV654" s="189"/>
      <c r="XEW654" s="189"/>
      <c r="XEX654" s="189"/>
      <c r="XEY654" s="189"/>
      <c r="XEZ654" s="189"/>
      <c r="XFA654" s="189"/>
      <c r="XFB654" s="189"/>
      <c r="XFC654" s="189"/>
      <c r="XFD654" s="189"/>
    </row>
    <row r="655" spans="1:25 16375:16384" s="54" customFormat="1" ht="42" customHeight="1" x14ac:dyDescent="0.2">
      <c r="A655" s="60"/>
      <c r="B655" s="60"/>
      <c r="C655" s="61"/>
      <c r="D655" s="61"/>
      <c r="E655" s="61"/>
      <c r="F655" s="61"/>
      <c r="G655" s="61"/>
      <c r="H655" s="61"/>
      <c r="I655" s="60"/>
      <c r="J655" s="60"/>
      <c r="K655" s="87"/>
      <c r="L655" s="62"/>
      <c r="M655" s="63"/>
      <c r="N655" s="64"/>
      <c r="O655" s="58"/>
      <c r="P655" s="64"/>
      <c r="Q655" s="58"/>
      <c r="R655" s="52"/>
      <c r="S655" s="60"/>
      <c r="T655" s="60"/>
      <c r="U655" s="60"/>
      <c r="V655" s="60"/>
      <c r="W655" s="20" t="b">
        <f t="shared" si="20"/>
        <v>1</v>
      </c>
      <c r="X655" s="19" t="b">
        <f t="shared" si="21"/>
        <v>1</v>
      </c>
      <c r="Y655" s="19" t="e">
        <f>O655&gt;___Summary!#REF!</f>
        <v>#REF!</v>
      </c>
      <c r="XEU655" s="189"/>
      <c r="XEV655" s="189"/>
      <c r="XEW655" s="189"/>
      <c r="XEX655" s="189"/>
      <c r="XEY655" s="189"/>
      <c r="XEZ655" s="189"/>
      <c r="XFA655" s="189"/>
      <c r="XFB655" s="189"/>
      <c r="XFC655" s="189"/>
      <c r="XFD655" s="189"/>
    </row>
    <row r="656" spans="1:25 16375:16384" s="54" customFormat="1" ht="42" customHeight="1" x14ac:dyDescent="0.2">
      <c r="A656" s="60"/>
      <c r="B656" s="60"/>
      <c r="C656" s="61"/>
      <c r="D656" s="61"/>
      <c r="E656" s="61"/>
      <c r="F656" s="61"/>
      <c r="G656" s="61"/>
      <c r="H656" s="61"/>
      <c r="I656" s="60"/>
      <c r="J656" s="60"/>
      <c r="K656" s="87"/>
      <c r="L656" s="62"/>
      <c r="M656" s="63"/>
      <c r="N656" s="64"/>
      <c r="O656" s="58"/>
      <c r="P656" s="64"/>
      <c r="Q656" s="58"/>
      <c r="R656" s="52"/>
      <c r="S656" s="60"/>
      <c r="T656" s="60"/>
      <c r="U656" s="60"/>
      <c r="V656" s="60"/>
      <c r="W656" s="20" t="b">
        <f t="shared" si="20"/>
        <v>1</v>
      </c>
      <c r="X656" s="19" t="b">
        <f t="shared" si="21"/>
        <v>1</v>
      </c>
      <c r="Y656" s="19" t="e">
        <f>O656&gt;___Summary!#REF!</f>
        <v>#REF!</v>
      </c>
      <c r="XEU656" s="189"/>
      <c r="XEV656" s="189"/>
      <c r="XEW656" s="189"/>
      <c r="XEX656" s="189"/>
      <c r="XEY656" s="189"/>
      <c r="XEZ656" s="189"/>
      <c r="XFA656" s="189"/>
      <c r="XFB656" s="189"/>
      <c r="XFC656" s="189"/>
      <c r="XFD656" s="189"/>
    </row>
    <row r="657" spans="1:25 16375:16384" s="54" customFormat="1" ht="42" customHeight="1" x14ac:dyDescent="0.2">
      <c r="A657" s="60"/>
      <c r="B657" s="60"/>
      <c r="C657" s="61"/>
      <c r="D657" s="61"/>
      <c r="E657" s="61"/>
      <c r="F657" s="61"/>
      <c r="G657" s="61"/>
      <c r="H657" s="61"/>
      <c r="I657" s="60"/>
      <c r="J657" s="60"/>
      <c r="K657" s="87"/>
      <c r="L657" s="62"/>
      <c r="M657" s="63"/>
      <c r="N657" s="64"/>
      <c r="O657" s="58"/>
      <c r="P657" s="64"/>
      <c r="Q657" s="58"/>
      <c r="R657" s="52"/>
      <c r="S657" s="60"/>
      <c r="T657" s="60"/>
      <c r="U657" s="60"/>
      <c r="V657" s="60"/>
      <c r="W657" s="20" t="b">
        <f t="shared" si="20"/>
        <v>1</v>
      </c>
      <c r="X657" s="19" t="b">
        <f t="shared" si="21"/>
        <v>1</v>
      </c>
      <c r="Y657" s="19" t="e">
        <f>O657&gt;___Summary!#REF!</f>
        <v>#REF!</v>
      </c>
      <c r="XEU657" s="189"/>
      <c r="XEV657" s="189"/>
      <c r="XEW657" s="189"/>
      <c r="XEX657" s="189"/>
      <c r="XEY657" s="189"/>
      <c r="XEZ657" s="189"/>
      <c r="XFA657" s="189"/>
      <c r="XFB657" s="189"/>
      <c r="XFC657" s="189"/>
      <c r="XFD657" s="189"/>
    </row>
    <row r="658" spans="1:25 16375:16384" s="54" customFormat="1" ht="42" customHeight="1" x14ac:dyDescent="0.2">
      <c r="A658" s="60"/>
      <c r="B658" s="60"/>
      <c r="C658" s="61"/>
      <c r="D658" s="61"/>
      <c r="E658" s="61"/>
      <c r="F658" s="61"/>
      <c r="G658" s="61"/>
      <c r="H658" s="61"/>
      <c r="I658" s="60"/>
      <c r="J658" s="60"/>
      <c r="K658" s="87"/>
      <c r="L658" s="62"/>
      <c r="M658" s="63"/>
      <c r="N658" s="64"/>
      <c r="O658" s="58"/>
      <c r="P658" s="64"/>
      <c r="Q658" s="58"/>
      <c r="R658" s="52"/>
      <c r="S658" s="60"/>
      <c r="T658" s="60"/>
      <c r="U658" s="60"/>
      <c r="V658" s="60"/>
      <c r="W658" s="20" t="b">
        <f t="shared" si="20"/>
        <v>1</v>
      </c>
      <c r="X658" s="19" t="b">
        <f t="shared" si="21"/>
        <v>1</v>
      </c>
      <c r="Y658" s="19" t="e">
        <f>O658&gt;___Summary!#REF!</f>
        <v>#REF!</v>
      </c>
      <c r="XEU658" s="189"/>
      <c r="XEV658" s="189"/>
      <c r="XEW658" s="189"/>
      <c r="XEX658" s="189"/>
      <c r="XEY658" s="189"/>
      <c r="XEZ658" s="189"/>
      <c r="XFA658" s="189"/>
      <c r="XFB658" s="189"/>
      <c r="XFC658" s="189"/>
      <c r="XFD658" s="189"/>
    </row>
    <row r="659" spans="1:25 16375:16384" s="54" customFormat="1" ht="42" customHeight="1" x14ac:dyDescent="0.2">
      <c r="A659" s="60"/>
      <c r="B659" s="60"/>
      <c r="C659" s="61"/>
      <c r="D659" s="61"/>
      <c r="E659" s="61"/>
      <c r="F659" s="61"/>
      <c r="G659" s="61"/>
      <c r="H659" s="61"/>
      <c r="I659" s="60"/>
      <c r="J659" s="60"/>
      <c r="K659" s="87"/>
      <c r="L659" s="62"/>
      <c r="M659" s="63"/>
      <c r="N659" s="64"/>
      <c r="O659" s="58"/>
      <c r="P659" s="64"/>
      <c r="Q659" s="58"/>
      <c r="R659" s="52"/>
      <c r="S659" s="60"/>
      <c r="T659" s="60"/>
      <c r="U659" s="60"/>
      <c r="V659" s="60"/>
      <c r="W659" s="20" t="b">
        <f t="shared" si="20"/>
        <v>1</v>
      </c>
      <c r="X659" s="19" t="b">
        <f t="shared" si="21"/>
        <v>1</v>
      </c>
      <c r="Y659" s="19" t="e">
        <f>O659&gt;___Summary!#REF!</f>
        <v>#REF!</v>
      </c>
      <c r="XEU659" s="189"/>
      <c r="XEV659" s="189"/>
      <c r="XEW659" s="189"/>
      <c r="XEX659" s="189"/>
      <c r="XEY659" s="189"/>
      <c r="XEZ659" s="189"/>
      <c r="XFA659" s="189"/>
      <c r="XFB659" s="189"/>
      <c r="XFC659" s="189"/>
      <c r="XFD659" s="189"/>
    </row>
    <row r="660" spans="1:25 16375:16384" s="54" customFormat="1" ht="42" customHeight="1" x14ac:dyDescent="0.2">
      <c r="A660" s="60"/>
      <c r="B660" s="60"/>
      <c r="C660" s="61"/>
      <c r="D660" s="61"/>
      <c r="E660" s="61"/>
      <c r="F660" s="61"/>
      <c r="G660" s="61"/>
      <c r="H660" s="61"/>
      <c r="I660" s="60"/>
      <c r="J660" s="60"/>
      <c r="K660" s="87"/>
      <c r="L660" s="62"/>
      <c r="M660" s="63"/>
      <c r="N660" s="64"/>
      <c r="O660" s="58"/>
      <c r="P660" s="64"/>
      <c r="Q660" s="58"/>
      <c r="R660" s="52"/>
      <c r="S660" s="60"/>
      <c r="T660" s="60"/>
      <c r="U660" s="60"/>
      <c r="V660" s="60"/>
      <c r="W660" s="20" t="b">
        <f t="shared" si="20"/>
        <v>1</v>
      </c>
      <c r="X660" s="19" t="b">
        <f t="shared" si="21"/>
        <v>1</v>
      </c>
      <c r="Y660" s="19" t="e">
        <f>O660&gt;___Summary!#REF!</f>
        <v>#REF!</v>
      </c>
      <c r="XEU660" s="189"/>
      <c r="XEV660" s="189"/>
      <c r="XEW660" s="189"/>
      <c r="XEX660" s="189"/>
      <c r="XEY660" s="189"/>
      <c r="XEZ660" s="189"/>
      <c r="XFA660" s="189"/>
      <c r="XFB660" s="189"/>
      <c r="XFC660" s="189"/>
      <c r="XFD660" s="189"/>
    </row>
    <row r="661" spans="1:25 16375:16384" s="54" customFormat="1" ht="42" customHeight="1" x14ac:dyDescent="0.2">
      <c r="A661" s="60"/>
      <c r="B661" s="60"/>
      <c r="C661" s="61"/>
      <c r="D661" s="61"/>
      <c r="E661" s="61"/>
      <c r="F661" s="61"/>
      <c r="G661" s="61"/>
      <c r="H661" s="61"/>
      <c r="I661" s="60"/>
      <c r="J661" s="60"/>
      <c r="K661" s="87"/>
      <c r="L661" s="62"/>
      <c r="M661" s="63"/>
      <c r="N661" s="64"/>
      <c r="O661" s="58"/>
      <c r="P661" s="64"/>
      <c r="Q661" s="58"/>
      <c r="R661" s="52"/>
      <c r="S661" s="60"/>
      <c r="T661" s="60"/>
      <c r="U661" s="60"/>
      <c r="V661" s="60"/>
      <c r="W661" s="20" t="b">
        <f t="shared" si="20"/>
        <v>1</v>
      </c>
      <c r="X661" s="19" t="b">
        <f t="shared" si="21"/>
        <v>1</v>
      </c>
      <c r="Y661" s="19" t="e">
        <f>O661&gt;___Summary!#REF!</f>
        <v>#REF!</v>
      </c>
      <c r="XEU661" s="189"/>
      <c r="XEV661" s="189"/>
      <c r="XEW661" s="189"/>
      <c r="XEX661" s="189"/>
      <c r="XEY661" s="189"/>
      <c r="XEZ661" s="189"/>
      <c r="XFA661" s="189"/>
      <c r="XFB661" s="189"/>
      <c r="XFC661" s="189"/>
      <c r="XFD661" s="189"/>
    </row>
    <row r="662" spans="1:25 16375:16384" s="54" customFormat="1" ht="42" customHeight="1" x14ac:dyDescent="0.2">
      <c r="A662" s="60"/>
      <c r="B662" s="60"/>
      <c r="C662" s="61"/>
      <c r="D662" s="61"/>
      <c r="E662" s="61"/>
      <c r="F662" s="61"/>
      <c r="G662" s="61"/>
      <c r="H662" s="61"/>
      <c r="I662" s="60"/>
      <c r="J662" s="60"/>
      <c r="K662" s="87"/>
      <c r="L662" s="62"/>
      <c r="M662" s="63"/>
      <c r="N662" s="64"/>
      <c r="O662" s="58"/>
      <c r="P662" s="64"/>
      <c r="Q662" s="58"/>
      <c r="R662" s="52"/>
      <c r="S662" s="60"/>
      <c r="T662" s="60"/>
      <c r="U662" s="60"/>
      <c r="V662" s="60"/>
      <c r="W662" s="20" t="b">
        <f t="shared" si="20"/>
        <v>1</v>
      </c>
      <c r="X662" s="19" t="b">
        <f t="shared" si="21"/>
        <v>1</v>
      </c>
      <c r="Y662" s="19" t="e">
        <f>O662&gt;___Summary!#REF!</f>
        <v>#REF!</v>
      </c>
      <c r="XEU662" s="189"/>
      <c r="XEV662" s="189"/>
      <c r="XEW662" s="189"/>
      <c r="XEX662" s="189"/>
      <c r="XEY662" s="189"/>
      <c r="XEZ662" s="189"/>
      <c r="XFA662" s="189"/>
      <c r="XFB662" s="189"/>
      <c r="XFC662" s="189"/>
      <c r="XFD662" s="189"/>
    </row>
    <row r="663" spans="1:25 16375:16384" s="54" customFormat="1" ht="42" customHeight="1" x14ac:dyDescent="0.2">
      <c r="A663" s="60"/>
      <c r="B663" s="60"/>
      <c r="C663" s="61"/>
      <c r="D663" s="61"/>
      <c r="E663" s="61"/>
      <c r="F663" s="61"/>
      <c r="G663" s="61"/>
      <c r="H663" s="61"/>
      <c r="I663" s="60"/>
      <c r="J663" s="60"/>
      <c r="K663" s="87"/>
      <c r="L663" s="62"/>
      <c r="M663" s="63"/>
      <c r="N663" s="64"/>
      <c r="O663" s="58"/>
      <c r="P663" s="64"/>
      <c r="Q663" s="58"/>
      <c r="R663" s="52"/>
      <c r="S663" s="60"/>
      <c r="T663" s="60"/>
      <c r="U663" s="60"/>
      <c r="V663" s="60"/>
      <c r="W663" s="20" t="b">
        <f t="shared" si="20"/>
        <v>1</v>
      </c>
      <c r="X663" s="19" t="b">
        <f t="shared" si="21"/>
        <v>1</v>
      </c>
      <c r="Y663" s="19" t="e">
        <f>O663&gt;___Summary!#REF!</f>
        <v>#REF!</v>
      </c>
      <c r="XEU663" s="189"/>
      <c r="XEV663" s="189"/>
      <c r="XEW663" s="189"/>
      <c r="XEX663" s="189"/>
      <c r="XEY663" s="189"/>
      <c r="XEZ663" s="189"/>
      <c r="XFA663" s="189"/>
      <c r="XFB663" s="189"/>
      <c r="XFC663" s="189"/>
      <c r="XFD663" s="189"/>
    </row>
    <row r="664" spans="1:25 16375:16384" s="54" customFormat="1" ht="42" customHeight="1" x14ac:dyDescent="0.2">
      <c r="A664" s="60"/>
      <c r="B664" s="60"/>
      <c r="C664" s="61"/>
      <c r="D664" s="61"/>
      <c r="E664" s="61"/>
      <c r="F664" s="61"/>
      <c r="G664" s="61"/>
      <c r="H664" s="61"/>
      <c r="I664" s="60"/>
      <c r="J664" s="60"/>
      <c r="K664" s="87"/>
      <c r="L664" s="62"/>
      <c r="M664" s="63"/>
      <c r="N664" s="64"/>
      <c r="O664" s="58"/>
      <c r="P664" s="64"/>
      <c r="Q664" s="58"/>
      <c r="R664" s="52"/>
      <c r="S664" s="60"/>
      <c r="T664" s="60"/>
      <c r="U664" s="60"/>
      <c r="V664" s="60"/>
      <c r="W664" s="20" t="b">
        <f t="shared" si="20"/>
        <v>1</v>
      </c>
      <c r="X664" s="19" t="b">
        <f t="shared" si="21"/>
        <v>1</v>
      </c>
      <c r="Y664" s="19" t="e">
        <f>O664&gt;___Summary!#REF!</f>
        <v>#REF!</v>
      </c>
      <c r="XEU664" s="189"/>
      <c r="XEV664" s="189"/>
      <c r="XEW664" s="189"/>
      <c r="XEX664" s="189"/>
      <c r="XEY664" s="189"/>
      <c r="XEZ664" s="189"/>
      <c r="XFA664" s="189"/>
      <c r="XFB664" s="189"/>
      <c r="XFC664" s="189"/>
      <c r="XFD664" s="189"/>
    </row>
    <row r="665" spans="1:25 16375:16384" s="54" customFormat="1" ht="42" customHeight="1" x14ac:dyDescent="0.2">
      <c r="A665" s="60"/>
      <c r="B665" s="60"/>
      <c r="C665" s="61"/>
      <c r="D665" s="61"/>
      <c r="E665" s="61"/>
      <c r="F665" s="61"/>
      <c r="G665" s="61"/>
      <c r="H665" s="61"/>
      <c r="I665" s="60"/>
      <c r="J665" s="60"/>
      <c r="K665" s="87"/>
      <c r="L665" s="62"/>
      <c r="M665" s="63"/>
      <c r="N665" s="64"/>
      <c r="O665" s="58"/>
      <c r="P665" s="64"/>
      <c r="Q665" s="58"/>
      <c r="R665" s="52"/>
      <c r="S665" s="60"/>
      <c r="T665" s="60"/>
      <c r="U665" s="60"/>
      <c r="V665" s="60"/>
      <c r="W665" s="20" t="b">
        <f t="shared" si="20"/>
        <v>1</v>
      </c>
      <c r="X665" s="19" t="b">
        <f t="shared" si="21"/>
        <v>1</v>
      </c>
      <c r="Y665" s="19" t="e">
        <f>O665&gt;___Summary!#REF!</f>
        <v>#REF!</v>
      </c>
      <c r="XEU665" s="189"/>
      <c r="XEV665" s="189"/>
      <c r="XEW665" s="189"/>
      <c r="XEX665" s="189"/>
      <c r="XEY665" s="189"/>
      <c r="XEZ665" s="189"/>
      <c r="XFA665" s="189"/>
      <c r="XFB665" s="189"/>
      <c r="XFC665" s="189"/>
      <c r="XFD665" s="189"/>
    </row>
    <row r="666" spans="1:25 16375:16384" s="54" customFormat="1" ht="42" customHeight="1" x14ac:dyDescent="0.2">
      <c r="A666" s="60"/>
      <c r="B666" s="60"/>
      <c r="C666" s="61"/>
      <c r="D666" s="61"/>
      <c r="E666" s="61"/>
      <c r="F666" s="61"/>
      <c r="G666" s="61"/>
      <c r="H666" s="61"/>
      <c r="I666" s="60"/>
      <c r="J666" s="60"/>
      <c r="K666" s="87"/>
      <c r="L666" s="62"/>
      <c r="M666" s="63"/>
      <c r="N666" s="64"/>
      <c r="O666" s="58"/>
      <c r="P666" s="64"/>
      <c r="Q666" s="58"/>
      <c r="R666" s="52"/>
      <c r="S666" s="60"/>
      <c r="T666" s="60"/>
      <c r="U666" s="60"/>
      <c r="V666" s="60"/>
      <c r="W666" s="20" t="b">
        <f t="shared" si="20"/>
        <v>1</v>
      </c>
      <c r="X666" s="19" t="b">
        <f t="shared" si="21"/>
        <v>1</v>
      </c>
      <c r="Y666" s="19" t="e">
        <f>O666&gt;___Summary!#REF!</f>
        <v>#REF!</v>
      </c>
      <c r="XEU666" s="189"/>
      <c r="XEV666" s="189"/>
      <c r="XEW666" s="189"/>
      <c r="XEX666" s="189"/>
      <c r="XEY666" s="189"/>
      <c r="XEZ666" s="189"/>
      <c r="XFA666" s="189"/>
      <c r="XFB666" s="189"/>
      <c r="XFC666" s="189"/>
      <c r="XFD666" s="189"/>
    </row>
    <row r="667" spans="1:25 16375:16384" s="54" customFormat="1" ht="42" customHeight="1" x14ac:dyDescent="0.2">
      <c r="A667" s="60"/>
      <c r="B667" s="60"/>
      <c r="C667" s="61"/>
      <c r="D667" s="61"/>
      <c r="E667" s="61"/>
      <c r="F667" s="61"/>
      <c r="G667" s="61"/>
      <c r="H667" s="61"/>
      <c r="I667" s="60"/>
      <c r="J667" s="60"/>
      <c r="K667" s="87"/>
      <c r="L667" s="62"/>
      <c r="M667" s="63"/>
      <c r="N667" s="64"/>
      <c r="O667" s="58"/>
      <c r="P667" s="64"/>
      <c r="Q667" s="58"/>
      <c r="R667" s="52"/>
      <c r="S667" s="60"/>
      <c r="T667" s="60"/>
      <c r="U667" s="60"/>
      <c r="V667" s="60"/>
      <c r="W667" s="20" t="b">
        <f t="shared" si="20"/>
        <v>1</v>
      </c>
      <c r="X667" s="19" t="b">
        <f t="shared" si="21"/>
        <v>1</v>
      </c>
      <c r="Y667" s="19" t="e">
        <f>O667&gt;___Summary!#REF!</f>
        <v>#REF!</v>
      </c>
      <c r="XEU667" s="189"/>
      <c r="XEV667" s="189"/>
      <c r="XEW667" s="189"/>
      <c r="XEX667" s="189"/>
      <c r="XEY667" s="189"/>
      <c r="XEZ667" s="189"/>
      <c r="XFA667" s="189"/>
      <c r="XFB667" s="189"/>
      <c r="XFC667" s="189"/>
      <c r="XFD667" s="189"/>
    </row>
    <row r="668" spans="1:25 16375:16384" s="54" customFormat="1" ht="42" customHeight="1" x14ac:dyDescent="0.2">
      <c r="A668" s="60"/>
      <c r="B668" s="60"/>
      <c r="C668" s="61"/>
      <c r="D668" s="61"/>
      <c r="E668" s="61"/>
      <c r="F668" s="61"/>
      <c r="G668" s="61"/>
      <c r="H668" s="61"/>
      <c r="I668" s="60"/>
      <c r="J668" s="60"/>
      <c r="K668" s="87"/>
      <c r="L668" s="62"/>
      <c r="M668" s="63"/>
      <c r="N668" s="64"/>
      <c r="O668" s="58"/>
      <c r="P668" s="64"/>
      <c r="Q668" s="58"/>
      <c r="R668" s="52"/>
      <c r="S668" s="60"/>
      <c r="T668" s="60"/>
      <c r="U668" s="60"/>
      <c r="V668" s="60"/>
      <c r="W668" s="20" t="b">
        <f t="shared" si="20"/>
        <v>1</v>
      </c>
      <c r="X668" s="19" t="b">
        <f t="shared" si="21"/>
        <v>1</v>
      </c>
      <c r="Y668" s="19" t="e">
        <f>O668&gt;___Summary!#REF!</f>
        <v>#REF!</v>
      </c>
      <c r="XEU668" s="189"/>
      <c r="XEV668" s="189"/>
      <c r="XEW668" s="189"/>
      <c r="XEX668" s="189"/>
      <c r="XEY668" s="189"/>
      <c r="XEZ668" s="189"/>
      <c r="XFA668" s="189"/>
      <c r="XFB668" s="189"/>
      <c r="XFC668" s="189"/>
      <c r="XFD668" s="189"/>
    </row>
    <row r="669" spans="1:25 16375:16384" s="54" customFormat="1" ht="42" customHeight="1" x14ac:dyDescent="0.2">
      <c r="A669" s="60"/>
      <c r="B669" s="60"/>
      <c r="C669" s="61"/>
      <c r="D669" s="61"/>
      <c r="E669" s="61"/>
      <c r="F669" s="61"/>
      <c r="G669" s="61"/>
      <c r="H669" s="61"/>
      <c r="I669" s="60"/>
      <c r="J669" s="60"/>
      <c r="K669" s="87"/>
      <c r="L669" s="62"/>
      <c r="M669" s="63"/>
      <c r="N669" s="64"/>
      <c r="O669" s="58"/>
      <c r="P669" s="64"/>
      <c r="Q669" s="58"/>
      <c r="R669" s="52"/>
      <c r="S669" s="60"/>
      <c r="T669" s="60"/>
      <c r="U669" s="60"/>
      <c r="V669" s="60"/>
      <c r="W669" s="20" t="b">
        <f t="shared" si="20"/>
        <v>1</v>
      </c>
      <c r="X669" s="19" t="b">
        <f t="shared" si="21"/>
        <v>1</v>
      </c>
      <c r="Y669" s="19" t="e">
        <f>O669&gt;___Summary!#REF!</f>
        <v>#REF!</v>
      </c>
      <c r="XEU669" s="189"/>
      <c r="XEV669" s="189"/>
      <c r="XEW669" s="189"/>
      <c r="XEX669" s="189"/>
      <c r="XEY669" s="189"/>
      <c r="XEZ669" s="189"/>
      <c r="XFA669" s="189"/>
      <c r="XFB669" s="189"/>
      <c r="XFC669" s="189"/>
      <c r="XFD669" s="189"/>
    </row>
    <row r="670" spans="1:25 16375:16384" s="54" customFormat="1" ht="42" customHeight="1" x14ac:dyDescent="0.2">
      <c r="A670" s="60"/>
      <c r="B670" s="60"/>
      <c r="C670" s="61"/>
      <c r="D670" s="61"/>
      <c r="E670" s="61"/>
      <c r="F670" s="61"/>
      <c r="G670" s="61"/>
      <c r="H670" s="61"/>
      <c r="I670" s="60"/>
      <c r="J670" s="60"/>
      <c r="K670" s="87"/>
      <c r="L670" s="62"/>
      <c r="M670" s="63"/>
      <c r="N670" s="64"/>
      <c r="O670" s="58"/>
      <c r="P670" s="64"/>
      <c r="Q670" s="58"/>
      <c r="R670" s="52"/>
      <c r="S670" s="60"/>
      <c r="T670" s="60"/>
      <c r="U670" s="60"/>
      <c r="V670" s="60"/>
      <c r="W670" s="20" t="b">
        <f t="shared" si="20"/>
        <v>1</v>
      </c>
      <c r="X670" s="19" t="b">
        <f t="shared" si="21"/>
        <v>1</v>
      </c>
      <c r="Y670" s="19" t="e">
        <f>O670&gt;___Summary!#REF!</f>
        <v>#REF!</v>
      </c>
      <c r="XEU670" s="189"/>
      <c r="XEV670" s="189"/>
      <c r="XEW670" s="189"/>
      <c r="XEX670" s="189"/>
      <c r="XEY670" s="189"/>
      <c r="XEZ670" s="189"/>
      <c r="XFA670" s="189"/>
      <c r="XFB670" s="189"/>
      <c r="XFC670" s="189"/>
      <c r="XFD670" s="189"/>
    </row>
    <row r="671" spans="1:25 16375:16384" s="54" customFormat="1" ht="42" customHeight="1" x14ac:dyDescent="0.2">
      <c r="A671" s="60"/>
      <c r="B671" s="60"/>
      <c r="C671" s="61"/>
      <c r="D671" s="61"/>
      <c r="E671" s="61"/>
      <c r="F671" s="61"/>
      <c r="G671" s="61"/>
      <c r="H671" s="61"/>
      <c r="I671" s="60"/>
      <c r="J671" s="60"/>
      <c r="K671" s="87"/>
      <c r="L671" s="62"/>
      <c r="M671" s="63"/>
      <c r="N671" s="64"/>
      <c r="O671" s="58"/>
      <c r="P671" s="64"/>
      <c r="Q671" s="58"/>
      <c r="R671" s="52"/>
      <c r="S671" s="60"/>
      <c r="T671" s="60"/>
      <c r="U671" s="60"/>
      <c r="V671" s="60"/>
      <c r="W671" s="20" t="b">
        <f t="shared" si="20"/>
        <v>1</v>
      </c>
      <c r="X671" s="19" t="b">
        <f t="shared" si="21"/>
        <v>1</v>
      </c>
      <c r="Y671" s="19" t="e">
        <f>O671&gt;___Summary!#REF!</f>
        <v>#REF!</v>
      </c>
      <c r="XEU671" s="189"/>
      <c r="XEV671" s="189"/>
      <c r="XEW671" s="189"/>
      <c r="XEX671" s="189"/>
      <c r="XEY671" s="189"/>
      <c r="XEZ671" s="189"/>
      <c r="XFA671" s="189"/>
      <c r="XFB671" s="189"/>
      <c r="XFC671" s="189"/>
      <c r="XFD671" s="189"/>
    </row>
    <row r="672" spans="1:25 16375:16384" s="54" customFormat="1" ht="42" customHeight="1" x14ac:dyDescent="0.2">
      <c r="A672" s="60"/>
      <c r="B672" s="60"/>
      <c r="C672" s="61"/>
      <c r="D672" s="61"/>
      <c r="E672" s="61"/>
      <c r="F672" s="61"/>
      <c r="G672" s="61"/>
      <c r="H672" s="61"/>
      <c r="I672" s="60"/>
      <c r="J672" s="60"/>
      <c r="K672" s="87"/>
      <c r="L672" s="62"/>
      <c r="M672" s="63"/>
      <c r="N672" s="64"/>
      <c r="O672" s="58"/>
      <c r="P672" s="64"/>
      <c r="Q672" s="58"/>
      <c r="R672" s="52"/>
      <c r="S672" s="60"/>
      <c r="T672" s="60"/>
      <c r="U672" s="60"/>
      <c r="V672" s="60"/>
      <c r="W672" s="20" t="b">
        <f t="shared" si="20"/>
        <v>1</v>
      </c>
      <c r="X672" s="19" t="b">
        <f t="shared" si="21"/>
        <v>1</v>
      </c>
      <c r="Y672" s="19" t="e">
        <f>O672&gt;___Summary!#REF!</f>
        <v>#REF!</v>
      </c>
      <c r="XEU672" s="189"/>
      <c r="XEV672" s="189"/>
      <c r="XEW672" s="189"/>
      <c r="XEX672" s="189"/>
      <c r="XEY672" s="189"/>
      <c r="XEZ672" s="189"/>
      <c r="XFA672" s="189"/>
      <c r="XFB672" s="189"/>
      <c r="XFC672" s="189"/>
      <c r="XFD672" s="189"/>
    </row>
    <row r="673" spans="1:25 16375:16384" s="54" customFormat="1" ht="42" customHeight="1" x14ac:dyDescent="0.2">
      <c r="A673" s="60"/>
      <c r="B673" s="60"/>
      <c r="C673" s="61"/>
      <c r="D673" s="61"/>
      <c r="E673" s="61"/>
      <c r="F673" s="61"/>
      <c r="G673" s="61"/>
      <c r="H673" s="61"/>
      <c r="I673" s="60"/>
      <c r="J673" s="60"/>
      <c r="K673" s="87"/>
      <c r="L673" s="62"/>
      <c r="M673" s="63"/>
      <c r="N673" s="64"/>
      <c r="O673" s="58"/>
      <c r="P673" s="64"/>
      <c r="Q673" s="58"/>
      <c r="R673" s="52"/>
      <c r="S673" s="60"/>
      <c r="T673" s="60"/>
      <c r="U673" s="60"/>
      <c r="V673" s="60"/>
      <c r="W673" s="20" t="b">
        <f t="shared" si="20"/>
        <v>1</v>
      </c>
      <c r="X673" s="19" t="b">
        <f t="shared" si="21"/>
        <v>1</v>
      </c>
      <c r="Y673" s="19" t="e">
        <f>O673&gt;___Summary!#REF!</f>
        <v>#REF!</v>
      </c>
      <c r="XEU673" s="189"/>
      <c r="XEV673" s="189"/>
      <c r="XEW673" s="189"/>
      <c r="XEX673" s="189"/>
      <c r="XEY673" s="189"/>
      <c r="XEZ673" s="189"/>
      <c r="XFA673" s="189"/>
      <c r="XFB673" s="189"/>
      <c r="XFC673" s="189"/>
      <c r="XFD673" s="189"/>
    </row>
    <row r="674" spans="1:25 16375:16384" s="54" customFormat="1" ht="42" customHeight="1" x14ac:dyDescent="0.2">
      <c r="A674" s="60"/>
      <c r="B674" s="60"/>
      <c r="C674" s="61"/>
      <c r="D674" s="61"/>
      <c r="E674" s="61"/>
      <c r="F674" s="61"/>
      <c r="G674" s="61"/>
      <c r="H674" s="61"/>
      <c r="I674" s="60"/>
      <c r="J674" s="60"/>
      <c r="K674" s="87"/>
      <c r="L674" s="62"/>
      <c r="M674" s="63"/>
      <c r="N674" s="64"/>
      <c r="O674" s="58"/>
      <c r="P674" s="64"/>
      <c r="Q674" s="58"/>
      <c r="R674" s="52"/>
      <c r="S674" s="60"/>
      <c r="T674" s="60"/>
      <c r="U674" s="60"/>
      <c r="V674" s="60"/>
      <c r="W674" s="20" t="b">
        <f t="shared" si="20"/>
        <v>1</v>
      </c>
      <c r="X674" s="19" t="b">
        <f t="shared" si="21"/>
        <v>1</v>
      </c>
      <c r="Y674" s="19" t="e">
        <f>O674&gt;___Summary!#REF!</f>
        <v>#REF!</v>
      </c>
      <c r="XEU674" s="189"/>
      <c r="XEV674" s="189"/>
      <c r="XEW674" s="189"/>
      <c r="XEX674" s="189"/>
      <c r="XEY674" s="189"/>
      <c r="XEZ674" s="189"/>
      <c r="XFA674" s="189"/>
      <c r="XFB674" s="189"/>
      <c r="XFC674" s="189"/>
      <c r="XFD674" s="189"/>
    </row>
    <row r="675" spans="1:25 16375:16384" s="54" customFormat="1" ht="42" customHeight="1" x14ac:dyDescent="0.2">
      <c r="A675" s="60"/>
      <c r="B675" s="60"/>
      <c r="C675" s="61"/>
      <c r="D675" s="61"/>
      <c r="E675" s="61"/>
      <c r="F675" s="61"/>
      <c r="G675" s="61"/>
      <c r="H675" s="61"/>
      <c r="I675" s="60"/>
      <c r="J675" s="60"/>
      <c r="K675" s="87"/>
      <c r="L675" s="62"/>
      <c r="M675" s="63"/>
      <c r="N675" s="64"/>
      <c r="O675" s="58"/>
      <c r="P675" s="64"/>
      <c r="Q675" s="58"/>
      <c r="R675" s="52"/>
      <c r="S675" s="60"/>
      <c r="T675" s="60"/>
      <c r="U675" s="60"/>
      <c r="V675" s="60"/>
      <c r="W675" s="20" t="b">
        <f t="shared" si="20"/>
        <v>1</v>
      </c>
      <c r="X675" s="19" t="b">
        <f t="shared" si="21"/>
        <v>1</v>
      </c>
      <c r="Y675" s="19" t="e">
        <f>O675&gt;___Summary!#REF!</f>
        <v>#REF!</v>
      </c>
      <c r="XEU675" s="189"/>
      <c r="XEV675" s="189"/>
      <c r="XEW675" s="189"/>
      <c r="XEX675" s="189"/>
      <c r="XEY675" s="189"/>
      <c r="XEZ675" s="189"/>
      <c r="XFA675" s="189"/>
      <c r="XFB675" s="189"/>
      <c r="XFC675" s="189"/>
      <c r="XFD675" s="189"/>
    </row>
    <row r="676" spans="1:25 16375:16384" s="54" customFormat="1" ht="42" customHeight="1" x14ac:dyDescent="0.2">
      <c r="A676" s="60"/>
      <c r="B676" s="60"/>
      <c r="C676" s="61"/>
      <c r="D676" s="61"/>
      <c r="E676" s="61"/>
      <c r="F676" s="61"/>
      <c r="G676" s="61"/>
      <c r="H676" s="61"/>
      <c r="I676" s="60"/>
      <c r="J676" s="60"/>
      <c r="K676" s="87"/>
      <c r="L676" s="62"/>
      <c r="M676" s="63"/>
      <c r="N676" s="64"/>
      <c r="O676" s="58"/>
      <c r="P676" s="64"/>
      <c r="Q676" s="58"/>
      <c r="R676" s="52"/>
      <c r="S676" s="60"/>
      <c r="T676" s="60"/>
      <c r="U676" s="60"/>
      <c r="V676" s="60"/>
      <c r="W676" s="20" t="b">
        <f t="shared" si="20"/>
        <v>1</v>
      </c>
      <c r="X676" s="19" t="b">
        <f t="shared" si="21"/>
        <v>1</v>
      </c>
      <c r="Y676" s="19" t="e">
        <f>O676&gt;___Summary!#REF!</f>
        <v>#REF!</v>
      </c>
      <c r="XEU676" s="189"/>
      <c r="XEV676" s="189"/>
      <c r="XEW676" s="189"/>
      <c r="XEX676" s="189"/>
      <c r="XEY676" s="189"/>
      <c r="XEZ676" s="189"/>
      <c r="XFA676" s="189"/>
      <c r="XFB676" s="189"/>
      <c r="XFC676" s="189"/>
      <c r="XFD676" s="189"/>
    </row>
    <row r="677" spans="1:25 16375:16384" s="54" customFormat="1" ht="42" customHeight="1" x14ac:dyDescent="0.2">
      <c r="A677" s="60"/>
      <c r="B677" s="60"/>
      <c r="C677" s="61"/>
      <c r="D677" s="61"/>
      <c r="E677" s="61"/>
      <c r="F677" s="61"/>
      <c r="G677" s="61"/>
      <c r="H677" s="61"/>
      <c r="I677" s="60"/>
      <c r="J677" s="60"/>
      <c r="K677" s="87"/>
      <c r="L677" s="62"/>
      <c r="M677" s="63"/>
      <c r="N677" s="64"/>
      <c r="O677" s="58"/>
      <c r="P677" s="64"/>
      <c r="Q677" s="58"/>
      <c r="R677" s="52"/>
      <c r="S677" s="60"/>
      <c r="T677" s="60"/>
      <c r="U677" s="60"/>
      <c r="V677" s="60"/>
      <c r="W677" s="20" t="b">
        <f t="shared" si="20"/>
        <v>1</v>
      </c>
      <c r="X677" s="19" t="b">
        <f t="shared" si="21"/>
        <v>1</v>
      </c>
      <c r="Y677" s="19" t="e">
        <f>O677&gt;___Summary!#REF!</f>
        <v>#REF!</v>
      </c>
      <c r="XEU677" s="189"/>
      <c r="XEV677" s="189"/>
      <c r="XEW677" s="189"/>
      <c r="XEX677" s="189"/>
      <c r="XEY677" s="189"/>
      <c r="XEZ677" s="189"/>
      <c r="XFA677" s="189"/>
      <c r="XFB677" s="189"/>
      <c r="XFC677" s="189"/>
      <c r="XFD677" s="189"/>
    </row>
    <row r="678" spans="1:25 16375:16384" s="54" customFormat="1" ht="42" customHeight="1" x14ac:dyDescent="0.2">
      <c r="A678" s="60"/>
      <c r="B678" s="60"/>
      <c r="C678" s="61"/>
      <c r="D678" s="61"/>
      <c r="E678" s="61"/>
      <c r="F678" s="61"/>
      <c r="G678" s="61"/>
      <c r="H678" s="61"/>
      <c r="I678" s="60"/>
      <c r="J678" s="60"/>
      <c r="K678" s="87"/>
      <c r="L678" s="62"/>
      <c r="M678" s="63"/>
      <c r="N678" s="64"/>
      <c r="O678" s="58"/>
      <c r="P678" s="64"/>
      <c r="Q678" s="58"/>
      <c r="R678" s="52"/>
      <c r="S678" s="60"/>
      <c r="T678" s="60"/>
      <c r="U678" s="60"/>
      <c r="V678" s="60"/>
      <c r="W678" s="20" t="b">
        <f t="shared" si="20"/>
        <v>1</v>
      </c>
      <c r="X678" s="19" t="b">
        <f t="shared" si="21"/>
        <v>1</v>
      </c>
      <c r="Y678" s="19" t="e">
        <f>O678&gt;___Summary!#REF!</f>
        <v>#REF!</v>
      </c>
      <c r="XEU678" s="189"/>
      <c r="XEV678" s="189"/>
      <c r="XEW678" s="189"/>
      <c r="XEX678" s="189"/>
      <c r="XEY678" s="189"/>
      <c r="XEZ678" s="189"/>
      <c r="XFA678" s="189"/>
      <c r="XFB678" s="189"/>
      <c r="XFC678" s="189"/>
      <c r="XFD678" s="189"/>
    </row>
    <row r="679" spans="1:25 16375:16384" s="54" customFormat="1" ht="42" customHeight="1" x14ac:dyDescent="0.2">
      <c r="A679" s="60"/>
      <c r="B679" s="60"/>
      <c r="C679" s="61"/>
      <c r="D679" s="61"/>
      <c r="E679" s="61"/>
      <c r="F679" s="61"/>
      <c r="G679" s="61"/>
      <c r="H679" s="61"/>
      <c r="I679" s="60"/>
      <c r="J679" s="60"/>
      <c r="K679" s="87"/>
      <c r="L679" s="62"/>
      <c r="M679" s="63"/>
      <c r="N679" s="64"/>
      <c r="O679" s="58"/>
      <c r="P679" s="64"/>
      <c r="Q679" s="58"/>
      <c r="R679" s="52"/>
      <c r="S679" s="60"/>
      <c r="T679" s="60"/>
      <c r="U679" s="60"/>
      <c r="V679" s="60"/>
      <c r="W679" s="20" t="b">
        <f t="shared" si="20"/>
        <v>1</v>
      </c>
      <c r="X679" s="19" t="b">
        <f t="shared" si="21"/>
        <v>1</v>
      </c>
      <c r="Y679" s="19" t="e">
        <f>O679&gt;___Summary!#REF!</f>
        <v>#REF!</v>
      </c>
      <c r="XEU679" s="189"/>
      <c r="XEV679" s="189"/>
      <c r="XEW679" s="189"/>
      <c r="XEX679" s="189"/>
      <c r="XEY679" s="189"/>
      <c r="XEZ679" s="189"/>
      <c r="XFA679" s="189"/>
      <c r="XFB679" s="189"/>
      <c r="XFC679" s="189"/>
      <c r="XFD679" s="189"/>
    </row>
    <row r="680" spans="1:25 16375:16384" s="54" customFormat="1" ht="42" customHeight="1" x14ac:dyDescent="0.2">
      <c r="A680" s="60"/>
      <c r="B680" s="60"/>
      <c r="C680" s="61"/>
      <c r="D680" s="61"/>
      <c r="E680" s="61"/>
      <c r="F680" s="61"/>
      <c r="G680" s="61"/>
      <c r="H680" s="61"/>
      <c r="I680" s="60"/>
      <c r="J680" s="60"/>
      <c r="K680" s="87"/>
      <c r="L680" s="62"/>
      <c r="M680" s="63"/>
      <c r="N680" s="64"/>
      <c r="O680" s="58"/>
      <c r="P680" s="64"/>
      <c r="Q680" s="58"/>
      <c r="R680" s="52"/>
      <c r="S680" s="60"/>
      <c r="T680" s="60"/>
      <c r="U680" s="60"/>
      <c r="V680" s="60"/>
      <c r="W680" s="20" t="b">
        <f t="shared" si="20"/>
        <v>1</v>
      </c>
      <c r="X680" s="19" t="b">
        <f t="shared" si="21"/>
        <v>1</v>
      </c>
      <c r="Y680" s="19" t="e">
        <f>O680&gt;___Summary!#REF!</f>
        <v>#REF!</v>
      </c>
      <c r="XEU680" s="189"/>
      <c r="XEV680" s="189"/>
      <c r="XEW680" s="189"/>
      <c r="XEX680" s="189"/>
      <c r="XEY680" s="189"/>
      <c r="XEZ680" s="189"/>
      <c r="XFA680" s="189"/>
      <c r="XFB680" s="189"/>
      <c r="XFC680" s="189"/>
      <c r="XFD680" s="189"/>
    </row>
    <row r="681" spans="1:25 16375:16384" s="54" customFormat="1" ht="42" customHeight="1" x14ac:dyDescent="0.2">
      <c r="A681" s="60"/>
      <c r="B681" s="60"/>
      <c r="C681" s="61"/>
      <c r="D681" s="61"/>
      <c r="E681" s="61"/>
      <c r="F681" s="61"/>
      <c r="G681" s="61"/>
      <c r="H681" s="61"/>
      <c r="I681" s="60"/>
      <c r="J681" s="60"/>
      <c r="K681" s="87"/>
      <c r="L681" s="62"/>
      <c r="M681" s="63"/>
      <c r="N681" s="64"/>
      <c r="O681" s="58"/>
      <c r="P681" s="64"/>
      <c r="Q681" s="58"/>
      <c r="R681" s="52"/>
      <c r="S681" s="60"/>
      <c r="T681" s="60"/>
      <c r="U681" s="60"/>
      <c r="V681" s="60"/>
      <c r="W681" s="20" t="b">
        <f t="shared" si="20"/>
        <v>1</v>
      </c>
      <c r="X681" s="19" t="b">
        <f t="shared" si="21"/>
        <v>1</v>
      </c>
      <c r="Y681" s="19" t="e">
        <f>O681&gt;___Summary!#REF!</f>
        <v>#REF!</v>
      </c>
      <c r="XEU681" s="189"/>
      <c r="XEV681" s="189"/>
      <c r="XEW681" s="189"/>
      <c r="XEX681" s="189"/>
      <c r="XEY681" s="189"/>
      <c r="XEZ681" s="189"/>
      <c r="XFA681" s="189"/>
      <c r="XFB681" s="189"/>
      <c r="XFC681" s="189"/>
      <c r="XFD681" s="189"/>
    </row>
    <row r="682" spans="1:25 16375:16384" s="54" customFormat="1" ht="42" customHeight="1" x14ac:dyDescent="0.2">
      <c r="A682" s="60"/>
      <c r="B682" s="60"/>
      <c r="C682" s="61"/>
      <c r="D682" s="61"/>
      <c r="E682" s="61"/>
      <c r="F682" s="61"/>
      <c r="G682" s="61"/>
      <c r="H682" s="61"/>
      <c r="I682" s="60"/>
      <c r="J682" s="60"/>
      <c r="K682" s="87"/>
      <c r="L682" s="62"/>
      <c r="M682" s="63"/>
      <c r="N682" s="64"/>
      <c r="O682" s="58"/>
      <c r="P682" s="64"/>
      <c r="Q682" s="58"/>
      <c r="R682" s="52"/>
      <c r="S682" s="60"/>
      <c r="T682" s="60"/>
      <c r="U682" s="60"/>
      <c r="V682" s="60"/>
      <c r="W682" s="20" t="b">
        <f t="shared" si="20"/>
        <v>1</v>
      </c>
      <c r="X682" s="19" t="b">
        <f t="shared" si="21"/>
        <v>1</v>
      </c>
      <c r="Y682" s="19" t="e">
        <f>O682&gt;___Summary!#REF!</f>
        <v>#REF!</v>
      </c>
      <c r="XEU682" s="189"/>
      <c r="XEV682" s="189"/>
      <c r="XEW682" s="189"/>
      <c r="XEX682" s="189"/>
      <c r="XEY682" s="189"/>
      <c r="XEZ682" s="189"/>
      <c r="XFA682" s="189"/>
      <c r="XFB682" s="189"/>
      <c r="XFC682" s="189"/>
      <c r="XFD682" s="189"/>
    </row>
    <row r="683" spans="1:25 16375:16384" s="54" customFormat="1" ht="42" customHeight="1" x14ac:dyDescent="0.2">
      <c r="A683" s="60"/>
      <c r="B683" s="60"/>
      <c r="C683" s="61"/>
      <c r="D683" s="61"/>
      <c r="E683" s="61"/>
      <c r="F683" s="61"/>
      <c r="G683" s="61"/>
      <c r="H683" s="61"/>
      <c r="I683" s="60"/>
      <c r="J683" s="60"/>
      <c r="K683" s="87"/>
      <c r="L683" s="62"/>
      <c r="M683" s="63"/>
      <c r="N683" s="64"/>
      <c r="O683" s="58"/>
      <c r="P683" s="64"/>
      <c r="Q683" s="58"/>
      <c r="R683" s="52"/>
      <c r="S683" s="60"/>
      <c r="T683" s="60"/>
      <c r="U683" s="60"/>
      <c r="V683" s="60"/>
      <c r="W683" s="20" t="b">
        <f t="shared" si="20"/>
        <v>1</v>
      </c>
      <c r="X683" s="19" t="b">
        <f t="shared" si="21"/>
        <v>1</v>
      </c>
      <c r="Y683" s="19" t="e">
        <f>O683&gt;___Summary!#REF!</f>
        <v>#REF!</v>
      </c>
      <c r="XEU683" s="189"/>
      <c r="XEV683" s="189"/>
      <c r="XEW683" s="189"/>
      <c r="XEX683" s="189"/>
      <c r="XEY683" s="189"/>
      <c r="XEZ683" s="189"/>
      <c r="XFA683" s="189"/>
      <c r="XFB683" s="189"/>
      <c r="XFC683" s="189"/>
      <c r="XFD683" s="189"/>
    </row>
    <row r="684" spans="1:25 16375:16384" s="54" customFormat="1" ht="42" customHeight="1" x14ac:dyDescent="0.2">
      <c r="A684" s="60"/>
      <c r="B684" s="60"/>
      <c r="C684" s="61"/>
      <c r="D684" s="61"/>
      <c r="E684" s="61"/>
      <c r="F684" s="61"/>
      <c r="G684" s="61"/>
      <c r="H684" s="61"/>
      <c r="I684" s="60"/>
      <c r="J684" s="60"/>
      <c r="K684" s="87"/>
      <c r="L684" s="62"/>
      <c r="M684" s="63"/>
      <c r="N684" s="64"/>
      <c r="O684" s="58"/>
      <c r="P684" s="64"/>
      <c r="Q684" s="58"/>
      <c r="R684" s="52"/>
      <c r="S684" s="60"/>
      <c r="T684" s="60"/>
      <c r="U684" s="60"/>
      <c r="V684" s="60"/>
      <c r="W684" s="20" t="b">
        <f t="shared" si="20"/>
        <v>1</v>
      </c>
      <c r="X684" s="19" t="b">
        <f t="shared" si="21"/>
        <v>1</v>
      </c>
      <c r="Y684" s="19" t="e">
        <f>O684&gt;___Summary!#REF!</f>
        <v>#REF!</v>
      </c>
      <c r="XEU684" s="189"/>
      <c r="XEV684" s="189"/>
      <c r="XEW684" s="189"/>
      <c r="XEX684" s="189"/>
      <c r="XEY684" s="189"/>
      <c r="XEZ684" s="189"/>
      <c r="XFA684" s="189"/>
      <c r="XFB684" s="189"/>
      <c r="XFC684" s="189"/>
      <c r="XFD684" s="189"/>
    </row>
    <row r="685" spans="1:25 16375:16384" s="54" customFormat="1" ht="42" customHeight="1" x14ac:dyDescent="0.2">
      <c r="A685" s="60"/>
      <c r="B685" s="60"/>
      <c r="C685" s="61"/>
      <c r="D685" s="61"/>
      <c r="E685" s="61"/>
      <c r="F685" s="61"/>
      <c r="G685" s="61"/>
      <c r="H685" s="61"/>
      <c r="I685" s="60"/>
      <c r="J685" s="60"/>
      <c r="K685" s="87"/>
      <c r="L685" s="62"/>
      <c r="M685" s="63"/>
      <c r="N685" s="64"/>
      <c r="O685" s="58"/>
      <c r="P685" s="64"/>
      <c r="Q685" s="58"/>
      <c r="R685" s="52"/>
      <c r="S685" s="60"/>
      <c r="T685" s="60"/>
      <c r="U685" s="60"/>
      <c r="V685" s="60"/>
      <c r="W685" s="20" t="b">
        <f t="shared" si="20"/>
        <v>1</v>
      </c>
      <c r="X685" s="19" t="b">
        <f t="shared" si="21"/>
        <v>1</v>
      </c>
      <c r="Y685" s="19" t="e">
        <f>O685&gt;___Summary!#REF!</f>
        <v>#REF!</v>
      </c>
      <c r="XEU685" s="189"/>
      <c r="XEV685" s="189"/>
      <c r="XEW685" s="189"/>
      <c r="XEX685" s="189"/>
      <c r="XEY685" s="189"/>
      <c r="XEZ685" s="189"/>
      <c r="XFA685" s="189"/>
      <c r="XFB685" s="189"/>
      <c r="XFC685" s="189"/>
      <c r="XFD685" s="189"/>
    </row>
    <row r="686" spans="1:25 16375:16384" s="54" customFormat="1" ht="42" customHeight="1" x14ac:dyDescent="0.2">
      <c r="A686" s="60"/>
      <c r="B686" s="60"/>
      <c r="C686" s="61"/>
      <c r="D686" s="61"/>
      <c r="E686" s="61"/>
      <c r="F686" s="61"/>
      <c r="G686" s="61"/>
      <c r="H686" s="61"/>
      <c r="I686" s="60"/>
      <c r="J686" s="60"/>
      <c r="K686" s="87"/>
      <c r="L686" s="62"/>
      <c r="M686" s="63"/>
      <c r="N686" s="64"/>
      <c r="O686" s="58"/>
      <c r="P686" s="64"/>
      <c r="Q686" s="58"/>
      <c r="R686" s="52"/>
      <c r="S686" s="60"/>
      <c r="T686" s="60"/>
      <c r="U686" s="60"/>
      <c r="V686" s="60"/>
      <c r="W686" s="20" t="b">
        <f t="shared" si="20"/>
        <v>1</v>
      </c>
      <c r="X686" s="19" t="b">
        <f t="shared" si="21"/>
        <v>1</v>
      </c>
      <c r="Y686" s="19" t="e">
        <f>O686&gt;___Summary!#REF!</f>
        <v>#REF!</v>
      </c>
      <c r="XEU686" s="189"/>
      <c r="XEV686" s="189"/>
      <c r="XEW686" s="189"/>
      <c r="XEX686" s="189"/>
      <c r="XEY686" s="189"/>
      <c r="XEZ686" s="189"/>
      <c r="XFA686" s="189"/>
      <c r="XFB686" s="189"/>
      <c r="XFC686" s="189"/>
      <c r="XFD686" s="189"/>
    </row>
    <row r="687" spans="1:25 16375:16384" s="54" customFormat="1" ht="42" customHeight="1" x14ac:dyDescent="0.2">
      <c r="A687" s="60"/>
      <c r="B687" s="60"/>
      <c r="C687" s="61"/>
      <c r="D687" s="61"/>
      <c r="E687" s="61"/>
      <c r="F687" s="61"/>
      <c r="G687" s="61"/>
      <c r="H687" s="61"/>
      <c r="I687" s="60"/>
      <c r="J687" s="60"/>
      <c r="K687" s="87"/>
      <c r="L687" s="62"/>
      <c r="M687" s="63"/>
      <c r="N687" s="64"/>
      <c r="O687" s="58"/>
      <c r="P687" s="64"/>
      <c r="Q687" s="58"/>
      <c r="R687" s="52"/>
      <c r="S687" s="60"/>
      <c r="T687" s="60"/>
      <c r="U687" s="60"/>
      <c r="V687" s="60"/>
      <c r="W687" s="20" t="b">
        <f t="shared" si="20"/>
        <v>1</v>
      </c>
      <c r="X687" s="19" t="b">
        <f t="shared" si="21"/>
        <v>1</v>
      </c>
      <c r="Y687" s="19" t="e">
        <f>O687&gt;___Summary!#REF!</f>
        <v>#REF!</v>
      </c>
      <c r="XEU687" s="189"/>
      <c r="XEV687" s="189"/>
      <c r="XEW687" s="189"/>
      <c r="XEX687" s="189"/>
      <c r="XEY687" s="189"/>
      <c r="XEZ687" s="189"/>
      <c r="XFA687" s="189"/>
      <c r="XFB687" s="189"/>
      <c r="XFC687" s="189"/>
      <c r="XFD687" s="189"/>
    </row>
    <row r="688" spans="1:25 16375:16384" s="54" customFormat="1" ht="42" customHeight="1" x14ac:dyDescent="0.2">
      <c r="A688" s="60"/>
      <c r="B688" s="60"/>
      <c r="C688" s="61"/>
      <c r="D688" s="61"/>
      <c r="E688" s="61"/>
      <c r="F688" s="61"/>
      <c r="G688" s="61"/>
      <c r="H688" s="61"/>
      <c r="I688" s="60"/>
      <c r="J688" s="60"/>
      <c r="K688" s="87"/>
      <c r="L688" s="62"/>
      <c r="M688" s="63"/>
      <c r="N688" s="64"/>
      <c r="O688" s="58"/>
      <c r="P688" s="64"/>
      <c r="Q688" s="58"/>
      <c r="R688" s="52"/>
      <c r="S688" s="60"/>
      <c r="T688" s="60"/>
      <c r="U688" s="60"/>
      <c r="V688" s="60"/>
      <c r="W688" s="20" t="b">
        <f t="shared" si="20"/>
        <v>1</v>
      </c>
      <c r="X688" s="19" t="b">
        <f t="shared" si="21"/>
        <v>1</v>
      </c>
      <c r="Y688" s="19" t="e">
        <f>O688&gt;___Summary!#REF!</f>
        <v>#REF!</v>
      </c>
      <c r="XEU688" s="189"/>
      <c r="XEV688" s="189"/>
      <c r="XEW688" s="189"/>
      <c r="XEX688" s="189"/>
      <c r="XEY688" s="189"/>
      <c r="XEZ688" s="189"/>
      <c r="XFA688" s="189"/>
      <c r="XFB688" s="189"/>
      <c r="XFC688" s="189"/>
      <c r="XFD688" s="189"/>
    </row>
    <row r="689" spans="1:25 16375:16384" s="54" customFormat="1" ht="42" customHeight="1" x14ac:dyDescent="0.2">
      <c r="A689" s="60"/>
      <c r="B689" s="60"/>
      <c r="C689" s="61"/>
      <c r="D689" s="61"/>
      <c r="E689" s="61"/>
      <c r="F689" s="61"/>
      <c r="G689" s="61"/>
      <c r="H689" s="61"/>
      <c r="I689" s="60"/>
      <c r="J689" s="60"/>
      <c r="K689" s="87"/>
      <c r="L689" s="62"/>
      <c r="M689" s="63"/>
      <c r="N689" s="64"/>
      <c r="O689" s="58"/>
      <c r="P689" s="64"/>
      <c r="Q689" s="58"/>
      <c r="R689" s="52"/>
      <c r="S689" s="60"/>
      <c r="T689" s="60"/>
      <c r="U689" s="60"/>
      <c r="V689" s="60"/>
      <c r="W689" s="20" t="b">
        <f t="shared" si="20"/>
        <v>1</v>
      </c>
      <c r="X689" s="19" t="b">
        <f t="shared" si="21"/>
        <v>1</v>
      </c>
      <c r="Y689" s="19" t="e">
        <f>O689&gt;___Summary!#REF!</f>
        <v>#REF!</v>
      </c>
      <c r="XEU689" s="189"/>
      <c r="XEV689" s="189"/>
      <c r="XEW689" s="189"/>
      <c r="XEX689" s="189"/>
      <c r="XEY689" s="189"/>
      <c r="XEZ689" s="189"/>
      <c r="XFA689" s="189"/>
      <c r="XFB689" s="189"/>
      <c r="XFC689" s="189"/>
      <c r="XFD689" s="189"/>
    </row>
    <row r="690" spans="1:25 16375:16384" s="54" customFormat="1" ht="42" customHeight="1" x14ac:dyDescent="0.2">
      <c r="A690" s="60"/>
      <c r="B690" s="60"/>
      <c r="C690" s="61"/>
      <c r="D690" s="61"/>
      <c r="E690" s="61"/>
      <c r="F690" s="61"/>
      <c r="G690" s="61"/>
      <c r="H690" s="61"/>
      <c r="I690" s="60"/>
      <c r="J690" s="60"/>
      <c r="K690" s="87"/>
      <c r="L690" s="62"/>
      <c r="M690" s="63"/>
      <c r="N690" s="64"/>
      <c r="O690" s="58"/>
      <c r="P690" s="64"/>
      <c r="Q690" s="58"/>
      <c r="R690" s="52"/>
      <c r="S690" s="60"/>
      <c r="T690" s="60"/>
      <c r="U690" s="60"/>
      <c r="V690" s="60"/>
      <c r="W690" s="20" t="b">
        <f t="shared" si="20"/>
        <v>1</v>
      </c>
      <c r="X690" s="19" t="b">
        <f t="shared" si="21"/>
        <v>1</v>
      </c>
      <c r="Y690" s="19" t="e">
        <f>O690&gt;___Summary!#REF!</f>
        <v>#REF!</v>
      </c>
      <c r="XEU690" s="189"/>
      <c r="XEV690" s="189"/>
      <c r="XEW690" s="189"/>
      <c r="XEX690" s="189"/>
      <c r="XEY690" s="189"/>
      <c r="XEZ690" s="189"/>
      <c r="XFA690" s="189"/>
      <c r="XFB690" s="189"/>
      <c r="XFC690" s="189"/>
      <c r="XFD690" s="189"/>
    </row>
    <row r="691" spans="1:25 16375:16384" s="54" customFormat="1" ht="42" customHeight="1" x14ac:dyDescent="0.2">
      <c r="A691" s="60"/>
      <c r="B691" s="60"/>
      <c r="C691" s="61"/>
      <c r="D691" s="61"/>
      <c r="E691" s="61"/>
      <c r="F691" s="61"/>
      <c r="G691" s="61"/>
      <c r="H691" s="61"/>
      <c r="I691" s="60"/>
      <c r="J691" s="60"/>
      <c r="K691" s="87"/>
      <c r="L691" s="62"/>
      <c r="M691" s="63"/>
      <c r="N691" s="64"/>
      <c r="O691" s="58"/>
      <c r="P691" s="64"/>
      <c r="Q691" s="58"/>
      <c r="R691" s="52"/>
      <c r="S691" s="60"/>
      <c r="T691" s="60"/>
      <c r="U691" s="60"/>
      <c r="V691" s="60"/>
      <c r="W691" s="20" t="b">
        <f t="shared" si="20"/>
        <v>1</v>
      </c>
      <c r="X691" s="19" t="b">
        <f t="shared" si="21"/>
        <v>1</v>
      </c>
      <c r="Y691" s="19" t="e">
        <f>O691&gt;___Summary!#REF!</f>
        <v>#REF!</v>
      </c>
      <c r="XEU691" s="189"/>
      <c r="XEV691" s="189"/>
      <c r="XEW691" s="189"/>
      <c r="XEX691" s="189"/>
      <c r="XEY691" s="189"/>
      <c r="XEZ691" s="189"/>
      <c r="XFA691" s="189"/>
      <c r="XFB691" s="189"/>
      <c r="XFC691" s="189"/>
      <c r="XFD691" s="189"/>
    </row>
    <row r="692" spans="1:25 16375:16384" s="54" customFormat="1" ht="42" customHeight="1" x14ac:dyDescent="0.2">
      <c r="A692" s="60"/>
      <c r="B692" s="60"/>
      <c r="C692" s="61"/>
      <c r="D692" s="61"/>
      <c r="E692" s="61"/>
      <c r="F692" s="61"/>
      <c r="G692" s="61"/>
      <c r="H692" s="61"/>
      <c r="I692" s="60"/>
      <c r="J692" s="60"/>
      <c r="K692" s="87"/>
      <c r="L692" s="62"/>
      <c r="M692" s="63"/>
      <c r="N692" s="64"/>
      <c r="O692" s="58"/>
      <c r="P692" s="64"/>
      <c r="Q692" s="58"/>
      <c r="R692" s="52"/>
      <c r="S692" s="60"/>
      <c r="T692" s="60"/>
      <c r="U692" s="60"/>
      <c r="V692" s="60"/>
      <c r="W692" s="20" t="b">
        <f t="shared" si="20"/>
        <v>1</v>
      </c>
      <c r="X692" s="19" t="b">
        <f t="shared" si="21"/>
        <v>1</v>
      </c>
      <c r="Y692" s="19" t="e">
        <f>O692&gt;___Summary!#REF!</f>
        <v>#REF!</v>
      </c>
      <c r="XEU692" s="189"/>
      <c r="XEV692" s="189"/>
      <c r="XEW692" s="189"/>
      <c r="XEX692" s="189"/>
      <c r="XEY692" s="189"/>
      <c r="XEZ692" s="189"/>
      <c r="XFA692" s="189"/>
      <c r="XFB692" s="189"/>
      <c r="XFC692" s="189"/>
      <c r="XFD692" s="189"/>
    </row>
    <row r="693" spans="1:25 16375:16384" s="54" customFormat="1" ht="42" customHeight="1" x14ac:dyDescent="0.2">
      <c r="A693" s="60"/>
      <c r="B693" s="60"/>
      <c r="C693" s="61"/>
      <c r="D693" s="61"/>
      <c r="E693" s="61"/>
      <c r="F693" s="61"/>
      <c r="G693" s="61"/>
      <c r="H693" s="61"/>
      <c r="I693" s="60"/>
      <c r="J693" s="60"/>
      <c r="K693" s="87"/>
      <c r="L693" s="62"/>
      <c r="M693" s="63"/>
      <c r="N693" s="64"/>
      <c r="O693" s="58"/>
      <c r="P693" s="64"/>
      <c r="Q693" s="58"/>
      <c r="R693" s="52"/>
      <c r="S693" s="60"/>
      <c r="T693" s="60"/>
      <c r="U693" s="60"/>
      <c r="V693" s="60"/>
      <c r="W693" s="20" t="b">
        <f t="shared" si="20"/>
        <v>1</v>
      </c>
      <c r="X693" s="19" t="b">
        <f t="shared" si="21"/>
        <v>1</v>
      </c>
      <c r="Y693" s="19" t="e">
        <f>O693&gt;___Summary!#REF!</f>
        <v>#REF!</v>
      </c>
      <c r="XEU693" s="189"/>
      <c r="XEV693" s="189"/>
      <c r="XEW693" s="189"/>
      <c r="XEX693" s="189"/>
      <c r="XEY693" s="189"/>
      <c r="XEZ693" s="189"/>
      <c r="XFA693" s="189"/>
      <c r="XFB693" s="189"/>
      <c r="XFC693" s="189"/>
      <c r="XFD693" s="189"/>
    </row>
    <row r="694" spans="1:25 16375:16384" s="54" customFormat="1" ht="42" customHeight="1" x14ac:dyDescent="0.2">
      <c r="A694" s="60"/>
      <c r="B694" s="60"/>
      <c r="C694" s="61"/>
      <c r="D694" s="61"/>
      <c r="E694" s="61"/>
      <c r="F694" s="61"/>
      <c r="G694" s="61"/>
      <c r="H694" s="61"/>
      <c r="I694" s="60"/>
      <c r="J694" s="60"/>
      <c r="K694" s="87"/>
      <c r="L694" s="62"/>
      <c r="M694" s="63"/>
      <c r="N694" s="64"/>
      <c r="O694" s="58"/>
      <c r="P694" s="64"/>
      <c r="Q694" s="58"/>
      <c r="R694" s="52"/>
      <c r="S694" s="60"/>
      <c r="T694" s="60"/>
      <c r="U694" s="60"/>
      <c r="V694" s="60"/>
      <c r="W694" s="20" t="b">
        <f t="shared" si="20"/>
        <v>1</v>
      </c>
      <c r="X694" s="19" t="b">
        <f t="shared" si="21"/>
        <v>1</v>
      </c>
      <c r="Y694" s="19" t="e">
        <f>O694&gt;___Summary!#REF!</f>
        <v>#REF!</v>
      </c>
      <c r="XEU694" s="189"/>
      <c r="XEV694" s="189"/>
      <c r="XEW694" s="189"/>
      <c r="XEX694" s="189"/>
      <c r="XEY694" s="189"/>
      <c r="XEZ694" s="189"/>
      <c r="XFA694" s="189"/>
      <c r="XFB694" s="189"/>
      <c r="XFC694" s="189"/>
      <c r="XFD694" s="189"/>
    </row>
    <row r="695" spans="1:25 16375:16384" s="54" customFormat="1" ht="42" customHeight="1" x14ac:dyDescent="0.2">
      <c r="A695" s="60"/>
      <c r="B695" s="60"/>
      <c r="C695" s="61"/>
      <c r="D695" s="61"/>
      <c r="E695" s="61"/>
      <c r="F695" s="61"/>
      <c r="G695" s="61"/>
      <c r="H695" s="61"/>
      <c r="I695" s="60"/>
      <c r="J695" s="60"/>
      <c r="K695" s="87"/>
      <c r="L695" s="62"/>
      <c r="M695" s="63"/>
      <c r="N695" s="64"/>
      <c r="O695" s="58"/>
      <c r="P695" s="64"/>
      <c r="Q695" s="58"/>
      <c r="R695" s="52"/>
      <c r="S695" s="60"/>
      <c r="T695" s="60"/>
      <c r="U695" s="60"/>
      <c r="V695" s="60"/>
      <c r="W695" s="20" t="b">
        <f t="shared" si="20"/>
        <v>1</v>
      </c>
      <c r="X695" s="19" t="b">
        <f t="shared" si="21"/>
        <v>1</v>
      </c>
      <c r="Y695" s="19" t="e">
        <f>O695&gt;___Summary!#REF!</f>
        <v>#REF!</v>
      </c>
      <c r="XEU695" s="189"/>
      <c r="XEV695" s="189"/>
      <c r="XEW695" s="189"/>
      <c r="XEX695" s="189"/>
      <c r="XEY695" s="189"/>
      <c r="XEZ695" s="189"/>
      <c r="XFA695" s="189"/>
      <c r="XFB695" s="189"/>
      <c r="XFC695" s="189"/>
      <c r="XFD695" s="189"/>
    </row>
    <row r="696" spans="1:25 16375:16384" s="54" customFormat="1" ht="42" customHeight="1" x14ac:dyDescent="0.2">
      <c r="A696" s="60"/>
      <c r="B696" s="60"/>
      <c r="C696" s="61"/>
      <c r="D696" s="61"/>
      <c r="E696" s="61"/>
      <c r="F696" s="61"/>
      <c r="G696" s="61"/>
      <c r="H696" s="61"/>
      <c r="I696" s="60"/>
      <c r="J696" s="60"/>
      <c r="K696" s="87"/>
      <c r="L696" s="62"/>
      <c r="M696" s="63"/>
      <c r="N696" s="64"/>
      <c r="O696" s="58"/>
      <c r="P696" s="64"/>
      <c r="Q696" s="58"/>
      <c r="R696" s="52"/>
      <c r="S696" s="60"/>
      <c r="T696" s="60"/>
      <c r="U696" s="60"/>
      <c r="V696" s="60"/>
      <c r="W696" s="20" t="b">
        <f t="shared" si="20"/>
        <v>1</v>
      </c>
      <c r="X696" s="19" t="b">
        <f t="shared" si="21"/>
        <v>1</v>
      </c>
      <c r="Y696" s="19" t="e">
        <f>O696&gt;___Summary!#REF!</f>
        <v>#REF!</v>
      </c>
      <c r="XEU696" s="189"/>
      <c r="XEV696" s="189"/>
      <c r="XEW696" s="189"/>
      <c r="XEX696" s="189"/>
      <c r="XEY696" s="189"/>
      <c r="XEZ696" s="189"/>
      <c r="XFA696" s="189"/>
      <c r="XFB696" s="189"/>
      <c r="XFC696" s="189"/>
      <c r="XFD696" s="189"/>
    </row>
    <row r="697" spans="1:25 16375:16384" s="54" customFormat="1" ht="42" customHeight="1" x14ac:dyDescent="0.2">
      <c r="A697" s="60"/>
      <c r="B697" s="60"/>
      <c r="C697" s="61"/>
      <c r="D697" s="61"/>
      <c r="E697" s="61"/>
      <c r="F697" s="61"/>
      <c r="G697" s="61"/>
      <c r="H697" s="61"/>
      <c r="I697" s="60"/>
      <c r="J697" s="60"/>
      <c r="K697" s="87"/>
      <c r="L697" s="62"/>
      <c r="M697" s="63"/>
      <c r="N697" s="64"/>
      <c r="O697" s="58"/>
      <c r="P697" s="64"/>
      <c r="Q697" s="58"/>
      <c r="R697" s="52"/>
      <c r="S697" s="60"/>
      <c r="T697" s="60"/>
      <c r="U697" s="60"/>
      <c r="V697" s="60"/>
      <c r="W697" s="20" t="b">
        <f t="shared" si="20"/>
        <v>1</v>
      </c>
      <c r="X697" s="19" t="b">
        <f t="shared" si="21"/>
        <v>1</v>
      </c>
      <c r="Y697" s="19" t="e">
        <f>O697&gt;___Summary!#REF!</f>
        <v>#REF!</v>
      </c>
      <c r="XEU697" s="189"/>
      <c r="XEV697" s="189"/>
      <c r="XEW697" s="189"/>
      <c r="XEX697" s="189"/>
      <c r="XEY697" s="189"/>
      <c r="XEZ697" s="189"/>
      <c r="XFA697" s="189"/>
      <c r="XFB697" s="189"/>
      <c r="XFC697" s="189"/>
      <c r="XFD697" s="189"/>
    </row>
    <row r="698" spans="1:25 16375:16384" s="54" customFormat="1" ht="42" customHeight="1" x14ac:dyDescent="0.2">
      <c r="A698" s="60"/>
      <c r="B698" s="60"/>
      <c r="C698" s="61"/>
      <c r="D698" s="61"/>
      <c r="E698" s="61"/>
      <c r="F698" s="61"/>
      <c r="G698" s="61"/>
      <c r="H698" s="61"/>
      <c r="I698" s="60"/>
      <c r="J698" s="60"/>
      <c r="K698" s="87"/>
      <c r="L698" s="62"/>
      <c r="M698" s="63"/>
      <c r="N698" s="64"/>
      <c r="O698" s="58"/>
      <c r="P698" s="64"/>
      <c r="Q698" s="58"/>
      <c r="R698" s="52"/>
      <c r="S698" s="60"/>
      <c r="T698" s="60"/>
      <c r="U698" s="60"/>
      <c r="V698" s="60"/>
      <c r="W698" s="20" t="b">
        <f t="shared" si="20"/>
        <v>1</v>
      </c>
      <c r="X698" s="19" t="b">
        <f t="shared" si="21"/>
        <v>1</v>
      </c>
      <c r="Y698" s="19" t="e">
        <f>O698&gt;___Summary!#REF!</f>
        <v>#REF!</v>
      </c>
      <c r="XEU698" s="189"/>
      <c r="XEV698" s="189"/>
      <c r="XEW698" s="189"/>
      <c r="XEX698" s="189"/>
      <c r="XEY698" s="189"/>
      <c r="XEZ698" s="189"/>
      <c r="XFA698" s="189"/>
      <c r="XFB698" s="189"/>
      <c r="XFC698" s="189"/>
      <c r="XFD698" s="189"/>
    </row>
    <row r="699" spans="1:25 16375:16384" s="54" customFormat="1" ht="42" customHeight="1" x14ac:dyDescent="0.2">
      <c r="A699" s="60"/>
      <c r="B699" s="60"/>
      <c r="C699" s="61"/>
      <c r="D699" s="61"/>
      <c r="E699" s="61"/>
      <c r="F699" s="61"/>
      <c r="G699" s="61"/>
      <c r="H699" s="61"/>
      <c r="I699" s="60"/>
      <c r="J699" s="60"/>
      <c r="K699" s="87"/>
      <c r="L699" s="62"/>
      <c r="M699" s="63"/>
      <c r="N699" s="64"/>
      <c r="O699" s="58"/>
      <c r="P699" s="64"/>
      <c r="Q699" s="58"/>
      <c r="R699" s="52"/>
      <c r="S699" s="60"/>
      <c r="T699" s="60"/>
      <c r="U699" s="60"/>
      <c r="V699" s="60"/>
      <c r="W699" s="20" t="b">
        <f t="shared" si="20"/>
        <v>1</v>
      </c>
      <c r="X699" s="19" t="b">
        <f t="shared" si="21"/>
        <v>1</v>
      </c>
      <c r="Y699" s="19" t="e">
        <f>O699&gt;___Summary!#REF!</f>
        <v>#REF!</v>
      </c>
      <c r="XEU699" s="189"/>
      <c r="XEV699" s="189"/>
      <c r="XEW699" s="189"/>
      <c r="XEX699" s="189"/>
      <c r="XEY699" s="189"/>
      <c r="XEZ699" s="189"/>
      <c r="XFA699" s="189"/>
      <c r="XFB699" s="189"/>
      <c r="XFC699" s="189"/>
      <c r="XFD699" s="189"/>
    </row>
    <row r="700" spans="1:25 16375:16384" s="54" customFormat="1" ht="42" customHeight="1" x14ac:dyDescent="0.2">
      <c r="A700" s="60"/>
      <c r="B700" s="60"/>
      <c r="C700" s="61"/>
      <c r="D700" s="61"/>
      <c r="E700" s="61"/>
      <c r="F700" s="61"/>
      <c r="G700" s="61"/>
      <c r="H700" s="61"/>
      <c r="I700" s="60"/>
      <c r="J700" s="60"/>
      <c r="K700" s="87"/>
      <c r="L700" s="62"/>
      <c r="M700" s="63"/>
      <c r="N700" s="64"/>
      <c r="O700" s="58"/>
      <c r="P700" s="64"/>
      <c r="Q700" s="58"/>
      <c r="R700" s="52"/>
      <c r="S700" s="60"/>
      <c r="T700" s="60"/>
      <c r="U700" s="60"/>
      <c r="V700" s="60"/>
      <c r="W700" s="20" t="b">
        <f t="shared" si="20"/>
        <v>1</v>
      </c>
      <c r="X700" s="19" t="b">
        <f t="shared" si="21"/>
        <v>1</v>
      </c>
      <c r="Y700" s="19" t="e">
        <f>O700&gt;___Summary!#REF!</f>
        <v>#REF!</v>
      </c>
      <c r="XEU700" s="189"/>
      <c r="XEV700" s="189"/>
      <c r="XEW700" s="189"/>
      <c r="XEX700" s="189"/>
      <c r="XEY700" s="189"/>
      <c r="XEZ700" s="189"/>
      <c r="XFA700" s="189"/>
      <c r="XFB700" s="189"/>
      <c r="XFC700" s="189"/>
      <c r="XFD700" s="189"/>
    </row>
    <row r="701" spans="1:25 16375:16384" s="54" customFormat="1" ht="42" customHeight="1" x14ac:dyDescent="0.2">
      <c r="A701" s="60"/>
      <c r="B701" s="60"/>
      <c r="C701" s="61"/>
      <c r="D701" s="61"/>
      <c r="E701" s="61"/>
      <c r="F701" s="61"/>
      <c r="G701" s="61"/>
      <c r="H701" s="61"/>
      <c r="I701" s="60"/>
      <c r="J701" s="60"/>
      <c r="K701" s="87"/>
      <c r="L701" s="62"/>
      <c r="M701" s="63"/>
      <c r="N701" s="64"/>
      <c r="O701" s="58"/>
      <c r="P701" s="64"/>
      <c r="Q701" s="58"/>
      <c r="R701" s="52"/>
      <c r="S701" s="60"/>
      <c r="T701" s="60"/>
      <c r="U701" s="60"/>
      <c r="V701" s="60"/>
      <c r="W701" s="20" t="b">
        <f t="shared" si="20"/>
        <v>1</v>
      </c>
      <c r="X701" s="19" t="b">
        <f t="shared" si="21"/>
        <v>1</v>
      </c>
      <c r="Y701" s="19" t="e">
        <f>O701&gt;___Summary!#REF!</f>
        <v>#REF!</v>
      </c>
      <c r="XEU701" s="189"/>
      <c r="XEV701" s="189"/>
      <c r="XEW701" s="189"/>
      <c r="XEX701" s="189"/>
      <c r="XEY701" s="189"/>
      <c r="XEZ701" s="189"/>
      <c r="XFA701" s="189"/>
      <c r="XFB701" s="189"/>
      <c r="XFC701" s="189"/>
      <c r="XFD701" s="189"/>
    </row>
    <row r="702" spans="1:25 16375:16384" s="54" customFormat="1" ht="42" customHeight="1" x14ac:dyDescent="0.2">
      <c r="A702" s="60"/>
      <c r="B702" s="60"/>
      <c r="C702" s="61"/>
      <c r="D702" s="61"/>
      <c r="E702" s="61"/>
      <c r="F702" s="61"/>
      <c r="G702" s="61"/>
      <c r="H702" s="61"/>
      <c r="I702" s="60"/>
      <c r="J702" s="60"/>
      <c r="K702" s="87"/>
      <c r="L702" s="62"/>
      <c r="M702" s="63"/>
      <c r="N702" s="64"/>
      <c r="O702" s="58"/>
      <c r="P702" s="64"/>
      <c r="Q702" s="58"/>
      <c r="R702" s="52"/>
      <c r="S702" s="60"/>
      <c r="T702" s="60"/>
      <c r="U702" s="60"/>
      <c r="V702" s="60"/>
      <c r="W702" s="20" t="b">
        <f t="shared" si="20"/>
        <v>1</v>
      </c>
      <c r="X702" s="19" t="b">
        <f t="shared" si="21"/>
        <v>1</v>
      </c>
      <c r="Y702" s="19" t="e">
        <f>O702&gt;___Summary!#REF!</f>
        <v>#REF!</v>
      </c>
      <c r="XEU702" s="189"/>
      <c r="XEV702" s="189"/>
      <c r="XEW702" s="189"/>
      <c r="XEX702" s="189"/>
      <c r="XEY702" s="189"/>
      <c r="XEZ702" s="189"/>
      <c r="XFA702" s="189"/>
      <c r="XFB702" s="189"/>
      <c r="XFC702" s="189"/>
      <c r="XFD702" s="189"/>
    </row>
    <row r="703" spans="1:25 16375:16384" s="54" customFormat="1" ht="42" customHeight="1" x14ac:dyDescent="0.2">
      <c r="A703" s="60"/>
      <c r="B703" s="60"/>
      <c r="C703" s="61"/>
      <c r="D703" s="61"/>
      <c r="E703" s="61"/>
      <c r="F703" s="61"/>
      <c r="G703" s="61"/>
      <c r="H703" s="61"/>
      <c r="I703" s="60"/>
      <c r="J703" s="60"/>
      <c r="K703" s="87"/>
      <c r="L703" s="62"/>
      <c r="M703" s="63"/>
      <c r="N703" s="64"/>
      <c r="O703" s="58"/>
      <c r="P703" s="64"/>
      <c r="Q703" s="58"/>
      <c r="R703" s="52"/>
      <c r="S703" s="60"/>
      <c r="T703" s="60"/>
      <c r="U703" s="60"/>
      <c r="V703" s="60"/>
      <c r="W703" s="20" t="b">
        <f t="shared" si="20"/>
        <v>1</v>
      </c>
      <c r="X703" s="19" t="b">
        <f t="shared" si="21"/>
        <v>1</v>
      </c>
      <c r="Y703" s="19" t="e">
        <f>O703&gt;___Summary!#REF!</f>
        <v>#REF!</v>
      </c>
      <c r="XEU703" s="189"/>
      <c r="XEV703" s="189"/>
      <c r="XEW703" s="189"/>
      <c r="XEX703" s="189"/>
      <c r="XEY703" s="189"/>
      <c r="XEZ703" s="189"/>
      <c r="XFA703" s="189"/>
      <c r="XFB703" s="189"/>
      <c r="XFC703" s="189"/>
      <c r="XFD703" s="189"/>
    </row>
    <row r="704" spans="1:25 16375:16384" s="54" customFormat="1" ht="42" customHeight="1" x14ac:dyDescent="0.2">
      <c r="A704" s="60"/>
      <c r="B704" s="60"/>
      <c r="C704" s="61"/>
      <c r="D704" s="61"/>
      <c r="E704" s="61"/>
      <c r="F704" s="61"/>
      <c r="G704" s="61"/>
      <c r="H704" s="61"/>
      <c r="I704" s="60"/>
      <c r="J704" s="60"/>
      <c r="K704" s="87"/>
      <c r="L704" s="62"/>
      <c r="M704" s="63"/>
      <c r="N704" s="64"/>
      <c r="O704" s="58"/>
      <c r="P704" s="64"/>
      <c r="Q704" s="58"/>
      <c r="R704" s="52"/>
      <c r="S704" s="60"/>
      <c r="T704" s="60"/>
      <c r="U704" s="60"/>
      <c r="V704" s="60"/>
      <c r="W704" s="20" t="b">
        <f t="shared" si="20"/>
        <v>1</v>
      </c>
      <c r="X704" s="19" t="b">
        <f t="shared" si="21"/>
        <v>1</v>
      </c>
      <c r="Y704" s="19" t="e">
        <f>O704&gt;___Summary!#REF!</f>
        <v>#REF!</v>
      </c>
      <c r="XEU704" s="189"/>
      <c r="XEV704" s="189"/>
      <c r="XEW704" s="189"/>
      <c r="XEX704" s="189"/>
      <c r="XEY704" s="189"/>
      <c r="XEZ704" s="189"/>
      <c r="XFA704" s="189"/>
      <c r="XFB704" s="189"/>
      <c r="XFC704" s="189"/>
      <c r="XFD704" s="189"/>
    </row>
    <row r="705" spans="1:25 16375:16384" s="54" customFormat="1" ht="42" customHeight="1" x14ac:dyDescent="0.2">
      <c r="A705" s="60"/>
      <c r="B705" s="60"/>
      <c r="C705" s="61"/>
      <c r="D705" s="61"/>
      <c r="E705" s="61"/>
      <c r="F705" s="61"/>
      <c r="G705" s="61"/>
      <c r="H705" s="61"/>
      <c r="I705" s="60"/>
      <c r="J705" s="60"/>
      <c r="K705" s="87"/>
      <c r="L705" s="62"/>
      <c r="M705" s="63"/>
      <c r="N705" s="64"/>
      <c r="O705" s="58"/>
      <c r="P705" s="64"/>
      <c r="Q705" s="58"/>
      <c r="R705" s="52"/>
      <c r="S705" s="60"/>
      <c r="T705" s="60"/>
      <c r="U705" s="60"/>
      <c r="V705" s="60"/>
      <c r="W705" s="20" t="b">
        <f t="shared" si="20"/>
        <v>1</v>
      </c>
      <c r="X705" s="19" t="b">
        <f t="shared" si="21"/>
        <v>1</v>
      </c>
      <c r="Y705" s="19" t="e">
        <f>O705&gt;___Summary!#REF!</f>
        <v>#REF!</v>
      </c>
      <c r="XEU705" s="189"/>
      <c r="XEV705" s="189"/>
      <c r="XEW705" s="189"/>
      <c r="XEX705" s="189"/>
      <c r="XEY705" s="189"/>
      <c r="XEZ705" s="189"/>
      <c r="XFA705" s="189"/>
      <c r="XFB705" s="189"/>
      <c r="XFC705" s="189"/>
      <c r="XFD705" s="189"/>
    </row>
    <row r="706" spans="1:25 16375:16384" s="54" customFormat="1" ht="42" customHeight="1" x14ac:dyDescent="0.2">
      <c r="A706" s="60"/>
      <c r="B706" s="60"/>
      <c r="C706" s="61"/>
      <c r="D706" s="61"/>
      <c r="E706" s="61"/>
      <c r="F706" s="61"/>
      <c r="G706" s="61"/>
      <c r="H706" s="61"/>
      <c r="I706" s="60"/>
      <c r="J706" s="60"/>
      <c r="K706" s="87"/>
      <c r="L706" s="62"/>
      <c r="M706" s="63"/>
      <c r="N706" s="64"/>
      <c r="O706" s="58"/>
      <c r="P706" s="64"/>
      <c r="Q706" s="58"/>
      <c r="R706" s="52"/>
      <c r="S706" s="60"/>
      <c r="T706" s="60"/>
      <c r="U706" s="60"/>
      <c r="V706" s="60"/>
      <c r="W706" s="20" t="b">
        <f t="shared" si="20"/>
        <v>1</v>
      </c>
      <c r="X706" s="19" t="b">
        <f t="shared" si="21"/>
        <v>1</v>
      </c>
      <c r="Y706" s="19" t="e">
        <f>O706&gt;___Summary!#REF!</f>
        <v>#REF!</v>
      </c>
      <c r="XEU706" s="189"/>
      <c r="XEV706" s="189"/>
      <c r="XEW706" s="189"/>
      <c r="XEX706" s="189"/>
      <c r="XEY706" s="189"/>
      <c r="XEZ706" s="189"/>
      <c r="XFA706" s="189"/>
      <c r="XFB706" s="189"/>
      <c r="XFC706" s="189"/>
      <c r="XFD706" s="189"/>
    </row>
    <row r="707" spans="1:25 16375:16384" s="54" customFormat="1" ht="42" customHeight="1" x14ac:dyDescent="0.2">
      <c r="A707" s="60"/>
      <c r="B707" s="60"/>
      <c r="C707" s="61"/>
      <c r="D707" s="61"/>
      <c r="E707" s="61"/>
      <c r="F707" s="61"/>
      <c r="G707" s="61"/>
      <c r="H707" s="61"/>
      <c r="I707" s="60"/>
      <c r="J707" s="60"/>
      <c r="K707" s="87"/>
      <c r="L707" s="62"/>
      <c r="M707" s="63"/>
      <c r="N707" s="64"/>
      <c r="O707" s="58"/>
      <c r="P707" s="64"/>
      <c r="Q707" s="58"/>
      <c r="R707" s="52"/>
      <c r="S707" s="60"/>
      <c r="T707" s="60"/>
      <c r="U707" s="60"/>
      <c r="V707" s="60"/>
      <c r="W707" s="20" t="b">
        <f t="shared" si="20"/>
        <v>1</v>
      </c>
      <c r="X707" s="19" t="b">
        <f t="shared" si="21"/>
        <v>1</v>
      </c>
      <c r="Y707" s="19" t="e">
        <f>O707&gt;___Summary!#REF!</f>
        <v>#REF!</v>
      </c>
      <c r="XEU707" s="189"/>
      <c r="XEV707" s="189"/>
      <c r="XEW707" s="189"/>
      <c r="XEX707" s="189"/>
      <c r="XEY707" s="189"/>
      <c r="XEZ707" s="189"/>
      <c r="XFA707" s="189"/>
      <c r="XFB707" s="189"/>
      <c r="XFC707" s="189"/>
      <c r="XFD707" s="189"/>
    </row>
    <row r="708" spans="1:25 16375:16384" s="54" customFormat="1" ht="42" customHeight="1" x14ac:dyDescent="0.2">
      <c r="A708" s="60"/>
      <c r="B708" s="60"/>
      <c r="C708" s="61"/>
      <c r="D708" s="61"/>
      <c r="E708" s="61"/>
      <c r="F708" s="61"/>
      <c r="G708" s="61"/>
      <c r="H708" s="61"/>
      <c r="I708" s="60"/>
      <c r="J708" s="60"/>
      <c r="K708" s="87"/>
      <c r="L708" s="62"/>
      <c r="M708" s="63"/>
      <c r="N708" s="64"/>
      <c r="O708" s="58"/>
      <c r="P708" s="64"/>
      <c r="Q708" s="58"/>
      <c r="R708" s="52"/>
      <c r="S708" s="60"/>
      <c r="T708" s="60"/>
      <c r="U708" s="60"/>
      <c r="V708" s="60"/>
      <c r="W708" s="20" t="b">
        <f t="shared" si="20"/>
        <v>1</v>
      </c>
      <c r="X708" s="19" t="b">
        <f t="shared" si="21"/>
        <v>1</v>
      </c>
      <c r="Y708" s="19" t="e">
        <f>O708&gt;___Summary!#REF!</f>
        <v>#REF!</v>
      </c>
      <c r="XEU708" s="189"/>
      <c r="XEV708" s="189"/>
      <c r="XEW708" s="189"/>
      <c r="XEX708" s="189"/>
      <c r="XEY708" s="189"/>
      <c r="XEZ708" s="189"/>
      <c r="XFA708" s="189"/>
      <c r="XFB708" s="189"/>
      <c r="XFC708" s="189"/>
      <c r="XFD708" s="189"/>
    </row>
    <row r="709" spans="1:25 16375:16384" s="54" customFormat="1" ht="42" customHeight="1" x14ac:dyDescent="0.2">
      <c r="A709" s="60"/>
      <c r="B709" s="60"/>
      <c r="C709" s="61"/>
      <c r="D709" s="61"/>
      <c r="E709" s="61"/>
      <c r="F709" s="61"/>
      <c r="G709" s="61"/>
      <c r="H709" s="61"/>
      <c r="I709" s="60"/>
      <c r="J709" s="60"/>
      <c r="K709" s="87"/>
      <c r="L709" s="62"/>
      <c r="M709" s="63"/>
      <c r="N709" s="64"/>
      <c r="O709" s="58"/>
      <c r="P709" s="64"/>
      <c r="Q709" s="58"/>
      <c r="R709" s="52"/>
      <c r="S709" s="60"/>
      <c r="T709" s="60"/>
      <c r="U709" s="60"/>
      <c r="V709" s="60"/>
      <c r="W709" s="20" t="b">
        <f t="shared" si="20"/>
        <v>1</v>
      </c>
      <c r="X709" s="19" t="b">
        <f t="shared" si="21"/>
        <v>1</v>
      </c>
      <c r="Y709" s="19" t="e">
        <f>O709&gt;___Summary!#REF!</f>
        <v>#REF!</v>
      </c>
      <c r="XEU709" s="189"/>
      <c r="XEV709" s="189"/>
      <c r="XEW709" s="189"/>
      <c r="XEX709" s="189"/>
      <c r="XEY709" s="189"/>
      <c r="XEZ709" s="189"/>
      <c r="XFA709" s="189"/>
      <c r="XFB709" s="189"/>
      <c r="XFC709" s="189"/>
      <c r="XFD709" s="189"/>
    </row>
    <row r="710" spans="1:25 16375:16384" s="54" customFormat="1" ht="42" customHeight="1" x14ac:dyDescent="0.2">
      <c r="A710" s="60"/>
      <c r="B710" s="60"/>
      <c r="C710" s="61"/>
      <c r="D710" s="61"/>
      <c r="E710" s="61"/>
      <c r="F710" s="61"/>
      <c r="G710" s="61"/>
      <c r="H710" s="61"/>
      <c r="I710" s="60"/>
      <c r="J710" s="60"/>
      <c r="K710" s="87"/>
      <c r="L710" s="62"/>
      <c r="M710" s="63"/>
      <c r="N710" s="64"/>
      <c r="O710" s="58"/>
      <c r="P710" s="64"/>
      <c r="Q710" s="58"/>
      <c r="R710" s="52"/>
      <c r="S710" s="60"/>
      <c r="T710" s="60"/>
      <c r="U710" s="60"/>
      <c r="V710" s="60"/>
      <c r="W710" s="20" t="b">
        <f t="shared" si="20"/>
        <v>1</v>
      </c>
      <c r="X710" s="19" t="b">
        <f t="shared" si="21"/>
        <v>1</v>
      </c>
      <c r="Y710" s="19" t="e">
        <f>O710&gt;___Summary!#REF!</f>
        <v>#REF!</v>
      </c>
      <c r="XEU710" s="189"/>
      <c r="XEV710" s="189"/>
      <c r="XEW710" s="189"/>
      <c r="XEX710" s="189"/>
      <c r="XEY710" s="189"/>
      <c r="XEZ710" s="189"/>
      <c r="XFA710" s="189"/>
      <c r="XFB710" s="189"/>
      <c r="XFC710" s="189"/>
      <c r="XFD710" s="189"/>
    </row>
    <row r="711" spans="1:25 16375:16384" s="54" customFormat="1" ht="42" customHeight="1" x14ac:dyDescent="0.2">
      <c r="A711" s="60"/>
      <c r="B711" s="60"/>
      <c r="C711" s="61"/>
      <c r="D711" s="61"/>
      <c r="E711" s="61"/>
      <c r="F711" s="61"/>
      <c r="G711" s="61"/>
      <c r="H711" s="61"/>
      <c r="I711" s="60"/>
      <c r="J711" s="60"/>
      <c r="K711" s="87"/>
      <c r="L711" s="62"/>
      <c r="M711" s="63"/>
      <c r="N711" s="64"/>
      <c r="O711" s="58"/>
      <c r="P711" s="64"/>
      <c r="Q711" s="58"/>
      <c r="R711" s="52"/>
      <c r="S711" s="60"/>
      <c r="T711" s="60"/>
      <c r="U711" s="60"/>
      <c r="V711" s="60"/>
      <c r="W711" s="20" t="b">
        <f t="shared" si="20"/>
        <v>1</v>
      </c>
      <c r="X711" s="19" t="b">
        <f t="shared" si="21"/>
        <v>1</v>
      </c>
      <c r="Y711" s="19" t="e">
        <f>O711&gt;___Summary!#REF!</f>
        <v>#REF!</v>
      </c>
      <c r="XEU711" s="189"/>
      <c r="XEV711" s="189"/>
      <c r="XEW711" s="189"/>
      <c r="XEX711" s="189"/>
      <c r="XEY711" s="189"/>
      <c r="XEZ711" s="189"/>
      <c r="XFA711" s="189"/>
      <c r="XFB711" s="189"/>
      <c r="XFC711" s="189"/>
      <c r="XFD711" s="189"/>
    </row>
    <row r="712" spans="1:25 16375:16384" s="54" customFormat="1" ht="42" customHeight="1" x14ac:dyDescent="0.2">
      <c r="A712" s="60"/>
      <c r="B712" s="60"/>
      <c r="C712" s="61"/>
      <c r="D712" s="61"/>
      <c r="E712" s="61"/>
      <c r="F712" s="61"/>
      <c r="G712" s="61"/>
      <c r="H712" s="61"/>
      <c r="I712" s="60"/>
      <c r="J712" s="60"/>
      <c r="K712" s="87"/>
      <c r="L712" s="62"/>
      <c r="M712" s="63"/>
      <c r="N712" s="64"/>
      <c r="O712" s="58"/>
      <c r="P712" s="64"/>
      <c r="Q712" s="58"/>
      <c r="R712" s="52"/>
      <c r="S712" s="60"/>
      <c r="T712" s="60"/>
      <c r="U712" s="60"/>
      <c r="V712" s="60"/>
      <c r="W712" s="20" t="b">
        <f t="shared" ref="W712:W742" si="22">O712&gt;=M712</f>
        <v>1</v>
      </c>
      <c r="X712" s="19" t="b">
        <f t="shared" ref="X712:X742" si="23">Q712&gt;=O712</f>
        <v>1</v>
      </c>
      <c r="Y712" s="19" t="e">
        <f>O712&gt;___Summary!#REF!</f>
        <v>#REF!</v>
      </c>
      <c r="XEU712" s="189"/>
      <c r="XEV712" s="189"/>
      <c r="XEW712" s="189"/>
      <c r="XEX712" s="189"/>
      <c r="XEY712" s="189"/>
      <c r="XEZ712" s="189"/>
      <c r="XFA712" s="189"/>
      <c r="XFB712" s="189"/>
      <c r="XFC712" s="189"/>
      <c r="XFD712" s="189"/>
    </row>
    <row r="713" spans="1:25 16375:16384" s="54" customFormat="1" ht="42" customHeight="1" x14ac:dyDescent="0.2">
      <c r="A713" s="60"/>
      <c r="B713" s="60"/>
      <c r="C713" s="61"/>
      <c r="D713" s="61"/>
      <c r="E713" s="61"/>
      <c r="F713" s="61"/>
      <c r="G713" s="61"/>
      <c r="H713" s="61"/>
      <c r="I713" s="60"/>
      <c r="J713" s="60"/>
      <c r="K713" s="87"/>
      <c r="L713" s="62"/>
      <c r="M713" s="63"/>
      <c r="N713" s="64"/>
      <c r="O713" s="58"/>
      <c r="P713" s="64"/>
      <c r="Q713" s="58"/>
      <c r="R713" s="52"/>
      <c r="S713" s="60"/>
      <c r="T713" s="60"/>
      <c r="U713" s="60"/>
      <c r="V713" s="60"/>
      <c r="W713" s="20" t="b">
        <f t="shared" si="22"/>
        <v>1</v>
      </c>
      <c r="X713" s="19" t="b">
        <f t="shared" si="23"/>
        <v>1</v>
      </c>
      <c r="Y713" s="19" t="e">
        <f>O713&gt;___Summary!#REF!</f>
        <v>#REF!</v>
      </c>
      <c r="XEU713" s="189"/>
      <c r="XEV713" s="189"/>
      <c r="XEW713" s="189"/>
      <c r="XEX713" s="189"/>
      <c r="XEY713" s="189"/>
      <c r="XEZ713" s="189"/>
      <c r="XFA713" s="189"/>
      <c r="XFB713" s="189"/>
      <c r="XFC713" s="189"/>
      <c r="XFD713" s="189"/>
    </row>
    <row r="714" spans="1:25 16375:16384" s="54" customFormat="1" ht="42" customHeight="1" x14ac:dyDescent="0.2">
      <c r="A714" s="60"/>
      <c r="B714" s="60"/>
      <c r="C714" s="61"/>
      <c r="D714" s="61"/>
      <c r="E714" s="61"/>
      <c r="F714" s="61"/>
      <c r="G714" s="61"/>
      <c r="H714" s="61"/>
      <c r="I714" s="60"/>
      <c r="J714" s="60"/>
      <c r="K714" s="87"/>
      <c r="L714" s="62"/>
      <c r="M714" s="63"/>
      <c r="N714" s="64"/>
      <c r="O714" s="58"/>
      <c r="P714" s="64"/>
      <c r="Q714" s="58"/>
      <c r="R714" s="52"/>
      <c r="S714" s="60"/>
      <c r="T714" s="60"/>
      <c r="U714" s="60"/>
      <c r="V714" s="60"/>
      <c r="W714" s="20" t="b">
        <f t="shared" si="22"/>
        <v>1</v>
      </c>
      <c r="X714" s="19" t="b">
        <f t="shared" si="23"/>
        <v>1</v>
      </c>
      <c r="Y714" s="19" t="e">
        <f>O714&gt;___Summary!#REF!</f>
        <v>#REF!</v>
      </c>
      <c r="XEU714" s="189"/>
      <c r="XEV714" s="189"/>
      <c r="XEW714" s="189"/>
      <c r="XEX714" s="189"/>
      <c r="XEY714" s="189"/>
      <c r="XEZ714" s="189"/>
      <c r="XFA714" s="189"/>
      <c r="XFB714" s="189"/>
      <c r="XFC714" s="189"/>
      <c r="XFD714" s="189"/>
    </row>
    <row r="715" spans="1:25 16375:16384" s="54" customFormat="1" ht="42" customHeight="1" x14ac:dyDescent="0.2">
      <c r="A715" s="60"/>
      <c r="B715" s="60"/>
      <c r="C715" s="61"/>
      <c r="D715" s="61"/>
      <c r="E715" s="61"/>
      <c r="F715" s="61"/>
      <c r="G715" s="61"/>
      <c r="H715" s="61"/>
      <c r="I715" s="60"/>
      <c r="J715" s="60"/>
      <c r="K715" s="87"/>
      <c r="L715" s="62"/>
      <c r="M715" s="63"/>
      <c r="N715" s="64"/>
      <c r="O715" s="58"/>
      <c r="P715" s="64"/>
      <c r="Q715" s="58"/>
      <c r="R715" s="52"/>
      <c r="S715" s="60"/>
      <c r="T715" s="60"/>
      <c r="U715" s="60"/>
      <c r="V715" s="60"/>
      <c r="W715" s="20" t="b">
        <f t="shared" si="22"/>
        <v>1</v>
      </c>
      <c r="X715" s="19" t="b">
        <f t="shared" si="23"/>
        <v>1</v>
      </c>
      <c r="Y715" s="19" t="e">
        <f>O715&gt;___Summary!#REF!</f>
        <v>#REF!</v>
      </c>
      <c r="XEU715" s="189"/>
      <c r="XEV715" s="189"/>
      <c r="XEW715" s="189"/>
      <c r="XEX715" s="189"/>
      <c r="XEY715" s="189"/>
      <c r="XEZ715" s="189"/>
      <c r="XFA715" s="189"/>
      <c r="XFB715" s="189"/>
      <c r="XFC715" s="189"/>
      <c r="XFD715" s="189"/>
    </row>
    <row r="716" spans="1:25 16375:16384" s="54" customFormat="1" ht="42" customHeight="1" x14ac:dyDescent="0.2">
      <c r="A716" s="60"/>
      <c r="B716" s="60"/>
      <c r="C716" s="61"/>
      <c r="D716" s="61"/>
      <c r="E716" s="61"/>
      <c r="F716" s="61"/>
      <c r="G716" s="61"/>
      <c r="H716" s="61"/>
      <c r="I716" s="60"/>
      <c r="J716" s="60"/>
      <c r="K716" s="87"/>
      <c r="L716" s="62"/>
      <c r="M716" s="63"/>
      <c r="N716" s="64"/>
      <c r="O716" s="58"/>
      <c r="P716" s="64"/>
      <c r="Q716" s="58"/>
      <c r="R716" s="52"/>
      <c r="S716" s="60"/>
      <c r="T716" s="60"/>
      <c r="U716" s="60"/>
      <c r="V716" s="60"/>
      <c r="W716" s="20" t="b">
        <f t="shared" si="22"/>
        <v>1</v>
      </c>
      <c r="X716" s="19" t="b">
        <f t="shared" si="23"/>
        <v>1</v>
      </c>
      <c r="Y716" s="19" t="e">
        <f>O716&gt;___Summary!#REF!</f>
        <v>#REF!</v>
      </c>
      <c r="XEU716" s="189"/>
      <c r="XEV716" s="189"/>
      <c r="XEW716" s="189"/>
      <c r="XEX716" s="189"/>
      <c r="XEY716" s="189"/>
      <c r="XEZ716" s="189"/>
      <c r="XFA716" s="189"/>
      <c r="XFB716" s="189"/>
      <c r="XFC716" s="189"/>
      <c r="XFD716" s="189"/>
    </row>
    <row r="717" spans="1:25 16375:16384" s="54" customFormat="1" ht="42" customHeight="1" x14ac:dyDescent="0.2">
      <c r="A717" s="60"/>
      <c r="B717" s="60"/>
      <c r="C717" s="61"/>
      <c r="D717" s="61"/>
      <c r="E717" s="61"/>
      <c r="F717" s="61"/>
      <c r="G717" s="61"/>
      <c r="H717" s="61"/>
      <c r="I717" s="60"/>
      <c r="J717" s="60"/>
      <c r="K717" s="87"/>
      <c r="L717" s="62"/>
      <c r="M717" s="63"/>
      <c r="N717" s="64"/>
      <c r="O717" s="58"/>
      <c r="P717" s="64"/>
      <c r="Q717" s="58"/>
      <c r="R717" s="52"/>
      <c r="S717" s="60"/>
      <c r="T717" s="60"/>
      <c r="U717" s="60"/>
      <c r="V717" s="60"/>
      <c r="W717" s="20" t="b">
        <f t="shared" si="22"/>
        <v>1</v>
      </c>
      <c r="X717" s="19" t="b">
        <f t="shared" si="23"/>
        <v>1</v>
      </c>
      <c r="Y717" s="19" t="e">
        <f>O717&gt;___Summary!#REF!</f>
        <v>#REF!</v>
      </c>
      <c r="XEU717" s="189"/>
      <c r="XEV717" s="189"/>
      <c r="XEW717" s="189"/>
      <c r="XEX717" s="189"/>
      <c r="XEY717" s="189"/>
      <c r="XEZ717" s="189"/>
      <c r="XFA717" s="189"/>
      <c r="XFB717" s="189"/>
      <c r="XFC717" s="189"/>
      <c r="XFD717" s="189"/>
    </row>
    <row r="718" spans="1:25 16375:16384" s="54" customFormat="1" ht="42" customHeight="1" x14ac:dyDescent="0.2">
      <c r="A718" s="60"/>
      <c r="B718" s="60"/>
      <c r="C718" s="61"/>
      <c r="D718" s="61"/>
      <c r="E718" s="61"/>
      <c r="F718" s="61"/>
      <c r="G718" s="61"/>
      <c r="H718" s="61"/>
      <c r="I718" s="60"/>
      <c r="J718" s="60"/>
      <c r="K718" s="87"/>
      <c r="L718" s="62"/>
      <c r="M718" s="63"/>
      <c r="N718" s="64"/>
      <c r="O718" s="58"/>
      <c r="P718" s="64"/>
      <c r="Q718" s="58"/>
      <c r="R718" s="52"/>
      <c r="S718" s="60"/>
      <c r="T718" s="60"/>
      <c r="U718" s="60"/>
      <c r="V718" s="60"/>
      <c r="W718" s="20" t="b">
        <f t="shared" si="22"/>
        <v>1</v>
      </c>
      <c r="X718" s="19" t="b">
        <f t="shared" si="23"/>
        <v>1</v>
      </c>
      <c r="Y718" s="19" t="e">
        <f>O718&gt;___Summary!#REF!</f>
        <v>#REF!</v>
      </c>
      <c r="XEU718" s="189"/>
      <c r="XEV718" s="189"/>
      <c r="XEW718" s="189"/>
      <c r="XEX718" s="189"/>
      <c r="XEY718" s="189"/>
      <c r="XEZ718" s="189"/>
      <c r="XFA718" s="189"/>
      <c r="XFB718" s="189"/>
      <c r="XFC718" s="189"/>
      <c r="XFD718" s="189"/>
    </row>
    <row r="719" spans="1:25 16375:16384" s="54" customFormat="1" ht="42" customHeight="1" x14ac:dyDescent="0.2">
      <c r="A719" s="60"/>
      <c r="B719" s="60"/>
      <c r="C719" s="61"/>
      <c r="D719" s="61"/>
      <c r="E719" s="61"/>
      <c r="F719" s="61"/>
      <c r="G719" s="61"/>
      <c r="H719" s="61"/>
      <c r="I719" s="60"/>
      <c r="J719" s="60"/>
      <c r="K719" s="87"/>
      <c r="L719" s="62"/>
      <c r="M719" s="63"/>
      <c r="N719" s="64"/>
      <c r="O719" s="58"/>
      <c r="P719" s="64"/>
      <c r="Q719" s="58"/>
      <c r="R719" s="52"/>
      <c r="S719" s="60"/>
      <c r="T719" s="60"/>
      <c r="U719" s="60"/>
      <c r="V719" s="60"/>
      <c r="W719" s="20" t="b">
        <f t="shared" si="22"/>
        <v>1</v>
      </c>
      <c r="X719" s="19" t="b">
        <f t="shared" si="23"/>
        <v>1</v>
      </c>
      <c r="Y719" s="19" t="e">
        <f>O719&gt;___Summary!#REF!</f>
        <v>#REF!</v>
      </c>
      <c r="XEU719" s="189"/>
      <c r="XEV719" s="189"/>
      <c r="XEW719" s="189"/>
      <c r="XEX719" s="189"/>
      <c r="XEY719" s="189"/>
      <c r="XEZ719" s="189"/>
      <c r="XFA719" s="189"/>
      <c r="XFB719" s="189"/>
      <c r="XFC719" s="189"/>
      <c r="XFD719" s="189"/>
    </row>
    <row r="720" spans="1:25 16375:16384" s="54" customFormat="1" ht="42" customHeight="1" x14ac:dyDescent="0.2">
      <c r="A720" s="60"/>
      <c r="B720" s="60"/>
      <c r="C720" s="61"/>
      <c r="D720" s="61"/>
      <c r="E720" s="61"/>
      <c r="F720" s="61"/>
      <c r="G720" s="61"/>
      <c r="H720" s="61"/>
      <c r="I720" s="60"/>
      <c r="J720" s="60"/>
      <c r="K720" s="87"/>
      <c r="L720" s="62"/>
      <c r="M720" s="63"/>
      <c r="N720" s="64"/>
      <c r="O720" s="58"/>
      <c r="P720" s="64"/>
      <c r="Q720" s="58"/>
      <c r="R720" s="52"/>
      <c r="S720" s="60"/>
      <c r="T720" s="60"/>
      <c r="U720" s="60"/>
      <c r="V720" s="60"/>
      <c r="W720" s="20" t="b">
        <f t="shared" si="22"/>
        <v>1</v>
      </c>
      <c r="X720" s="19" t="b">
        <f t="shared" si="23"/>
        <v>1</v>
      </c>
      <c r="Y720" s="19" t="e">
        <f>O720&gt;___Summary!#REF!</f>
        <v>#REF!</v>
      </c>
      <c r="XEU720" s="189"/>
      <c r="XEV720" s="189"/>
      <c r="XEW720" s="189"/>
      <c r="XEX720" s="189"/>
      <c r="XEY720" s="189"/>
      <c r="XEZ720" s="189"/>
      <c r="XFA720" s="189"/>
      <c r="XFB720" s="189"/>
      <c r="XFC720" s="189"/>
      <c r="XFD720" s="189"/>
    </row>
    <row r="721" spans="1:25 16375:16384" s="54" customFormat="1" ht="42" customHeight="1" x14ac:dyDescent="0.2">
      <c r="A721" s="60"/>
      <c r="B721" s="60"/>
      <c r="C721" s="61"/>
      <c r="D721" s="61"/>
      <c r="E721" s="61"/>
      <c r="F721" s="61"/>
      <c r="G721" s="61"/>
      <c r="H721" s="61"/>
      <c r="I721" s="60"/>
      <c r="J721" s="60"/>
      <c r="K721" s="87"/>
      <c r="L721" s="62"/>
      <c r="M721" s="63"/>
      <c r="N721" s="64"/>
      <c r="O721" s="58"/>
      <c r="P721" s="64"/>
      <c r="Q721" s="58"/>
      <c r="R721" s="52"/>
      <c r="S721" s="60"/>
      <c r="T721" s="60"/>
      <c r="U721" s="60"/>
      <c r="V721" s="60"/>
      <c r="W721" s="20" t="b">
        <f t="shared" si="22"/>
        <v>1</v>
      </c>
      <c r="X721" s="19" t="b">
        <f t="shared" si="23"/>
        <v>1</v>
      </c>
      <c r="Y721" s="19" t="e">
        <f>O721&gt;___Summary!#REF!</f>
        <v>#REF!</v>
      </c>
      <c r="XEU721" s="189"/>
      <c r="XEV721" s="189"/>
      <c r="XEW721" s="189"/>
      <c r="XEX721" s="189"/>
      <c r="XEY721" s="189"/>
      <c r="XEZ721" s="189"/>
      <c r="XFA721" s="189"/>
      <c r="XFB721" s="189"/>
      <c r="XFC721" s="189"/>
      <c r="XFD721" s="189"/>
    </row>
    <row r="722" spans="1:25 16375:16384" s="54" customFormat="1" ht="42" customHeight="1" x14ac:dyDescent="0.2">
      <c r="A722" s="60"/>
      <c r="B722" s="60"/>
      <c r="C722" s="61"/>
      <c r="D722" s="61"/>
      <c r="E722" s="61"/>
      <c r="F722" s="61"/>
      <c r="G722" s="61"/>
      <c r="H722" s="61"/>
      <c r="I722" s="60"/>
      <c r="J722" s="60"/>
      <c r="K722" s="87"/>
      <c r="L722" s="62"/>
      <c r="M722" s="63"/>
      <c r="N722" s="64"/>
      <c r="O722" s="58"/>
      <c r="P722" s="64"/>
      <c r="Q722" s="58"/>
      <c r="R722" s="52"/>
      <c r="S722" s="60"/>
      <c r="T722" s="60"/>
      <c r="U722" s="60"/>
      <c r="V722" s="60"/>
      <c r="W722" s="20" t="b">
        <f t="shared" si="22"/>
        <v>1</v>
      </c>
      <c r="X722" s="19" t="b">
        <f t="shared" si="23"/>
        <v>1</v>
      </c>
      <c r="Y722" s="19" t="e">
        <f>O722&gt;___Summary!#REF!</f>
        <v>#REF!</v>
      </c>
      <c r="XEU722" s="189"/>
      <c r="XEV722" s="189"/>
      <c r="XEW722" s="189"/>
      <c r="XEX722" s="189"/>
      <c r="XEY722" s="189"/>
      <c r="XEZ722" s="189"/>
      <c r="XFA722" s="189"/>
      <c r="XFB722" s="189"/>
      <c r="XFC722" s="189"/>
      <c r="XFD722" s="189"/>
    </row>
    <row r="723" spans="1:25 16375:16384" s="54" customFormat="1" ht="42" customHeight="1" x14ac:dyDescent="0.2">
      <c r="A723" s="60"/>
      <c r="B723" s="60"/>
      <c r="C723" s="61"/>
      <c r="D723" s="61"/>
      <c r="E723" s="61"/>
      <c r="F723" s="61"/>
      <c r="G723" s="61"/>
      <c r="H723" s="61"/>
      <c r="I723" s="60"/>
      <c r="J723" s="60"/>
      <c r="K723" s="87"/>
      <c r="L723" s="62"/>
      <c r="M723" s="63"/>
      <c r="N723" s="64"/>
      <c r="O723" s="58"/>
      <c r="P723" s="64"/>
      <c r="Q723" s="58"/>
      <c r="R723" s="52"/>
      <c r="S723" s="60"/>
      <c r="T723" s="60"/>
      <c r="U723" s="60"/>
      <c r="V723" s="60"/>
      <c r="W723" s="20" t="b">
        <f t="shared" si="22"/>
        <v>1</v>
      </c>
      <c r="X723" s="19" t="b">
        <f t="shared" si="23"/>
        <v>1</v>
      </c>
      <c r="Y723" s="19" t="e">
        <f>O723&gt;___Summary!#REF!</f>
        <v>#REF!</v>
      </c>
      <c r="XEU723" s="189"/>
      <c r="XEV723" s="189"/>
      <c r="XEW723" s="189"/>
      <c r="XEX723" s="189"/>
      <c r="XEY723" s="189"/>
      <c r="XEZ723" s="189"/>
      <c r="XFA723" s="189"/>
      <c r="XFB723" s="189"/>
      <c r="XFC723" s="189"/>
      <c r="XFD723" s="189"/>
    </row>
    <row r="724" spans="1:25 16375:16384" s="54" customFormat="1" ht="42" customHeight="1" x14ac:dyDescent="0.2">
      <c r="A724" s="60"/>
      <c r="B724" s="60"/>
      <c r="C724" s="61"/>
      <c r="D724" s="61"/>
      <c r="E724" s="61"/>
      <c r="F724" s="61"/>
      <c r="G724" s="61"/>
      <c r="H724" s="61"/>
      <c r="I724" s="60"/>
      <c r="J724" s="60"/>
      <c r="K724" s="87"/>
      <c r="L724" s="62"/>
      <c r="M724" s="63"/>
      <c r="N724" s="64"/>
      <c r="O724" s="58"/>
      <c r="P724" s="64"/>
      <c r="Q724" s="58"/>
      <c r="R724" s="52"/>
      <c r="S724" s="60"/>
      <c r="T724" s="60"/>
      <c r="U724" s="60"/>
      <c r="V724" s="60"/>
      <c r="W724" s="20" t="b">
        <f t="shared" si="22"/>
        <v>1</v>
      </c>
      <c r="X724" s="19" t="b">
        <f t="shared" si="23"/>
        <v>1</v>
      </c>
      <c r="Y724" s="19" t="e">
        <f>O724&gt;___Summary!#REF!</f>
        <v>#REF!</v>
      </c>
      <c r="XEU724" s="189"/>
      <c r="XEV724" s="189"/>
      <c r="XEW724" s="189"/>
      <c r="XEX724" s="189"/>
      <c r="XEY724" s="189"/>
      <c r="XEZ724" s="189"/>
      <c r="XFA724" s="189"/>
      <c r="XFB724" s="189"/>
      <c r="XFC724" s="189"/>
      <c r="XFD724" s="189"/>
    </row>
    <row r="725" spans="1:25 16375:16384" s="54" customFormat="1" ht="42" customHeight="1" x14ac:dyDescent="0.2">
      <c r="A725" s="60"/>
      <c r="B725" s="60"/>
      <c r="C725" s="61"/>
      <c r="D725" s="61"/>
      <c r="E725" s="61"/>
      <c r="F725" s="61"/>
      <c r="G725" s="61"/>
      <c r="H725" s="61"/>
      <c r="I725" s="60"/>
      <c r="J725" s="60"/>
      <c r="K725" s="87"/>
      <c r="L725" s="62"/>
      <c r="M725" s="63"/>
      <c r="N725" s="64"/>
      <c r="O725" s="58"/>
      <c r="P725" s="64"/>
      <c r="Q725" s="58"/>
      <c r="R725" s="52"/>
      <c r="S725" s="60"/>
      <c r="T725" s="60"/>
      <c r="U725" s="60"/>
      <c r="V725" s="60"/>
      <c r="W725" s="20" t="b">
        <f t="shared" si="22"/>
        <v>1</v>
      </c>
      <c r="X725" s="19" t="b">
        <f t="shared" si="23"/>
        <v>1</v>
      </c>
      <c r="Y725" s="19" t="e">
        <f>O725&gt;___Summary!#REF!</f>
        <v>#REF!</v>
      </c>
      <c r="XEU725" s="189"/>
      <c r="XEV725" s="189"/>
      <c r="XEW725" s="189"/>
      <c r="XEX725" s="189"/>
      <c r="XEY725" s="189"/>
      <c r="XEZ725" s="189"/>
      <c r="XFA725" s="189"/>
      <c r="XFB725" s="189"/>
      <c r="XFC725" s="189"/>
      <c r="XFD725" s="189"/>
    </row>
    <row r="726" spans="1:25 16375:16384" s="54" customFormat="1" ht="42" customHeight="1" x14ac:dyDescent="0.2">
      <c r="A726" s="60"/>
      <c r="B726" s="60"/>
      <c r="C726" s="61"/>
      <c r="D726" s="61"/>
      <c r="E726" s="61"/>
      <c r="F726" s="61"/>
      <c r="G726" s="61"/>
      <c r="H726" s="61"/>
      <c r="I726" s="60"/>
      <c r="J726" s="60"/>
      <c r="K726" s="87"/>
      <c r="L726" s="62"/>
      <c r="M726" s="63"/>
      <c r="N726" s="64"/>
      <c r="O726" s="58"/>
      <c r="P726" s="64"/>
      <c r="Q726" s="58"/>
      <c r="R726" s="52"/>
      <c r="S726" s="60"/>
      <c r="T726" s="60"/>
      <c r="U726" s="60"/>
      <c r="V726" s="60"/>
      <c r="W726" s="20" t="b">
        <f t="shared" si="22"/>
        <v>1</v>
      </c>
      <c r="X726" s="19" t="b">
        <f t="shared" si="23"/>
        <v>1</v>
      </c>
      <c r="Y726" s="19" t="e">
        <f>O726&gt;___Summary!#REF!</f>
        <v>#REF!</v>
      </c>
      <c r="XEU726" s="189"/>
      <c r="XEV726" s="189"/>
      <c r="XEW726" s="189"/>
      <c r="XEX726" s="189"/>
      <c r="XEY726" s="189"/>
      <c r="XEZ726" s="189"/>
      <c r="XFA726" s="189"/>
      <c r="XFB726" s="189"/>
      <c r="XFC726" s="189"/>
      <c r="XFD726" s="189"/>
    </row>
    <row r="727" spans="1:25 16375:16384" s="54" customFormat="1" ht="42" customHeight="1" x14ac:dyDescent="0.2">
      <c r="A727" s="60"/>
      <c r="B727" s="60"/>
      <c r="C727" s="61"/>
      <c r="D727" s="61"/>
      <c r="E727" s="61"/>
      <c r="F727" s="61"/>
      <c r="G727" s="61"/>
      <c r="H727" s="61"/>
      <c r="I727" s="60"/>
      <c r="J727" s="60"/>
      <c r="K727" s="87"/>
      <c r="L727" s="62"/>
      <c r="M727" s="63"/>
      <c r="N727" s="64"/>
      <c r="O727" s="58"/>
      <c r="P727" s="64"/>
      <c r="Q727" s="58"/>
      <c r="R727" s="52"/>
      <c r="S727" s="60"/>
      <c r="T727" s="60"/>
      <c r="U727" s="60"/>
      <c r="V727" s="60"/>
      <c r="W727" s="20" t="b">
        <f t="shared" si="22"/>
        <v>1</v>
      </c>
      <c r="X727" s="19" t="b">
        <f t="shared" si="23"/>
        <v>1</v>
      </c>
      <c r="Y727" s="19" t="e">
        <f>O727&gt;___Summary!#REF!</f>
        <v>#REF!</v>
      </c>
      <c r="XEU727" s="189"/>
      <c r="XEV727" s="189"/>
      <c r="XEW727" s="189"/>
      <c r="XEX727" s="189"/>
      <c r="XEY727" s="189"/>
      <c r="XEZ727" s="189"/>
      <c r="XFA727" s="189"/>
      <c r="XFB727" s="189"/>
      <c r="XFC727" s="189"/>
      <c r="XFD727" s="189"/>
    </row>
    <row r="728" spans="1:25 16375:16384" s="54" customFormat="1" ht="42" customHeight="1" x14ac:dyDescent="0.2">
      <c r="A728" s="60"/>
      <c r="B728" s="60"/>
      <c r="C728" s="61"/>
      <c r="D728" s="61"/>
      <c r="E728" s="61"/>
      <c r="F728" s="61"/>
      <c r="G728" s="61"/>
      <c r="H728" s="61"/>
      <c r="I728" s="60"/>
      <c r="J728" s="60"/>
      <c r="K728" s="87"/>
      <c r="L728" s="62"/>
      <c r="M728" s="63"/>
      <c r="N728" s="64"/>
      <c r="O728" s="58"/>
      <c r="P728" s="64"/>
      <c r="Q728" s="58"/>
      <c r="R728" s="52"/>
      <c r="S728" s="60"/>
      <c r="T728" s="60"/>
      <c r="U728" s="60"/>
      <c r="V728" s="60"/>
      <c r="W728" s="20" t="b">
        <f t="shared" si="22"/>
        <v>1</v>
      </c>
      <c r="X728" s="19" t="b">
        <f t="shared" si="23"/>
        <v>1</v>
      </c>
      <c r="Y728" s="19" t="e">
        <f>O728&gt;___Summary!#REF!</f>
        <v>#REF!</v>
      </c>
      <c r="XEU728" s="189"/>
      <c r="XEV728" s="189"/>
      <c r="XEW728" s="189"/>
      <c r="XEX728" s="189"/>
      <c r="XEY728" s="189"/>
      <c r="XEZ728" s="189"/>
      <c r="XFA728" s="189"/>
      <c r="XFB728" s="189"/>
      <c r="XFC728" s="189"/>
      <c r="XFD728" s="189"/>
    </row>
    <row r="729" spans="1:25 16375:16384" s="54" customFormat="1" ht="42" customHeight="1" x14ac:dyDescent="0.2">
      <c r="A729" s="60"/>
      <c r="B729" s="60"/>
      <c r="C729" s="61"/>
      <c r="D729" s="61"/>
      <c r="E729" s="61"/>
      <c r="F729" s="61"/>
      <c r="G729" s="61"/>
      <c r="H729" s="61"/>
      <c r="I729" s="60"/>
      <c r="J729" s="60"/>
      <c r="K729" s="87"/>
      <c r="L729" s="62"/>
      <c r="M729" s="63"/>
      <c r="N729" s="64"/>
      <c r="O729" s="58"/>
      <c r="P729" s="64"/>
      <c r="Q729" s="58"/>
      <c r="R729" s="52"/>
      <c r="S729" s="60"/>
      <c r="T729" s="60"/>
      <c r="U729" s="60"/>
      <c r="V729" s="60"/>
      <c r="W729" s="20" t="b">
        <f t="shared" si="22"/>
        <v>1</v>
      </c>
      <c r="X729" s="19" t="b">
        <f t="shared" si="23"/>
        <v>1</v>
      </c>
      <c r="Y729" s="19" t="e">
        <f>O729&gt;___Summary!#REF!</f>
        <v>#REF!</v>
      </c>
      <c r="XEU729" s="189"/>
      <c r="XEV729" s="189"/>
      <c r="XEW729" s="189"/>
      <c r="XEX729" s="189"/>
      <c r="XEY729" s="189"/>
      <c r="XEZ729" s="189"/>
      <c r="XFA729" s="189"/>
      <c r="XFB729" s="189"/>
      <c r="XFC729" s="189"/>
      <c r="XFD729" s="189"/>
    </row>
    <row r="730" spans="1:25 16375:16384" s="54" customFormat="1" ht="42" customHeight="1" x14ac:dyDescent="0.2">
      <c r="A730" s="60"/>
      <c r="B730" s="60"/>
      <c r="C730" s="61"/>
      <c r="D730" s="61"/>
      <c r="E730" s="61"/>
      <c r="F730" s="61"/>
      <c r="G730" s="61"/>
      <c r="H730" s="61"/>
      <c r="I730" s="60"/>
      <c r="J730" s="60"/>
      <c r="K730" s="87"/>
      <c r="L730" s="62"/>
      <c r="M730" s="63"/>
      <c r="N730" s="64"/>
      <c r="O730" s="58"/>
      <c r="P730" s="64"/>
      <c r="Q730" s="58"/>
      <c r="R730" s="52"/>
      <c r="S730" s="60"/>
      <c r="T730" s="60"/>
      <c r="U730" s="60"/>
      <c r="V730" s="60"/>
      <c r="W730" s="20" t="b">
        <f t="shared" si="22"/>
        <v>1</v>
      </c>
      <c r="X730" s="19" t="b">
        <f t="shared" si="23"/>
        <v>1</v>
      </c>
      <c r="Y730" s="19" t="e">
        <f>O730&gt;___Summary!#REF!</f>
        <v>#REF!</v>
      </c>
      <c r="XEU730" s="189"/>
      <c r="XEV730" s="189"/>
      <c r="XEW730" s="189"/>
      <c r="XEX730" s="189"/>
      <c r="XEY730" s="189"/>
      <c r="XEZ730" s="189"/>
      <c r="XFA730" s="189"/>
      <c r="XFB730" s="189"/>
      <c r="XFC730" s="189"/>
      <c r="XFD730" s="189"/>
    </row>
    <row r="731" spans="1:25 16375:16384" s="54" customFormat="1" ht="42" customHeight="1" x14ac:dyDescent="0.2">
      <c r="A731" s="60"/>
      <c r="B731" s="60"/>
      <c r="C731" s="61"/>
      <c r="D731" s="61"/>
      <c r="E731" s="61"/>
      <c r="F731" s="61"/>
      <c r="G731" s="61"/>
      <c r="H731" s="61"/>
      <c r="I731" s="60"/>
      <c r="J731" s="60"/>
      <c r="K731" s="87"/>
      <c r="L731" s="62"/>
      <c r="M731" s="63"/>
      <c r="N731" s="64"/>
      <c r="O731" s="58"/>
      <c r="P731" s="64"/>
      <c r="Q731" s="58"/>
      <c r="R731" s="52"/>
      <c r="S731" s="60"/>
      <c r="T731" s="60"/>
      <c r="U731" s="60"/>
      <c r="V731" s="60"/>
      <c r="W731" s="20" t="b">
        <f t="shared" si="22"/>
        <v>1</v>
      </c>
      <c r="X731" s="19" t="b">
        <f t="shared" si="23"/>
        <v>1</v>
      </c>
      <c r="Y731" s="19" t="e">
        <f>O731&gt;___Summary!#REF!</f>
        <v>#REF!</v>
      </c>
      <c r="XEU731" s="189"/>
      <c r="XEV731" s="189"/>
      <c r="XEW731" s="189"/>
      <c r="XEX731" s="189"/>
      <c r="XEY731" s="189"/>
      <c r="XEZ731" s="189"/>
      <c r="XFA731" s="189"/>
      <c r="XFB731" s="189"/>
      <c r="XFC731" s="189"/>
      <c r="XFD731" s="189"/>
    </row>
    <row r="732" spans="1:25 16375:16384" s="54" customFormat="1" ht="42" customHeight="1" x14ac:dyDescent="0.2">
      <c r="A732" s="60"/>
      <c r="B732" s="60"/>
      <c r="C732" s="61"/>
      <c r="D732" s="61"/>
      <c r="E732" s="61"/>
      <c r="F732" s="61"/>
      <c r="G732" s="61"/>
      <c r="H732" s="61"/>
      <c r="I732" s="60"/>
      <c r="J732" s="60"/>
      <c r="K732" s="87"/>
      <c r="L732" s="62"/>
      <c r="M732" s="63"/>
      <c r="N732" s="64"/>
      <c r="O732" s="58"/>
      <c r="P732" s="64"/>
      <c r="Q732" s="58"/>
      <c r="R732" s="52"/>
      <c r="S732" s="60"/>
      <c r="T732" s="60"/>
      <c r="U732" s="60"/>
      <c r="V732" s="60"/>
      <c r="W732" s="20" t="b">
        <f t="shared" si="22"/>
        <v>1</v>
      </c>
      <c r="X732" s="19" t="b">
        <f t="shared" si="23"/>
        <v>1</v>
      </c>
      <c r="Y732" s="19" t="e">
        <f>O732&gt;___Summary!#REF!</f>
        <v>#REF!</v>
      </c>
      <c r="XEU732" s="189"/>
      <c r="XEV732" s="189"/>
      <c r="XEW732" s="189"/>
      <c r="XEX732" s="189"/>
      <c r="XEY732" s="189"/>
      <c r="XEZ732" s="189"/>
      <c r="XFA732" s="189"/>
      <c r="XFB732" s="189"/>
      <c r="XFC732" s="189"/>
      <c r="XFD732" s="189"/>
    </row>
    <row r="733" spans="1:25 16375:16384" s="54" customFormat="1" ht="42" customHeight="1" x14ac:dyDescent="0.2">
      <c r="A733" s="60"/>
      <c r="B733" s="60"/>
      <c r="C733" s="61"/>
      <c r="D733" s="61"/>
      <c r="E733" s="61"/>
      <c r="F733" s="61"/>
      <c r="G733" s="61"/>
      <c r="H733" s="61"/>
      <c r="I733" s="60"/>
      <c r="J733" s="60"/>
      <c r="K733" s="87"/>
      <c r="L733" s="62"/>
      <c r="M733" s="63"/>
      <c r="N733" s="64"/>
      <c r="O733" s="58"/>
      <c r="P733" s="64"/>
      <c r="Q733" s="58"/>
      <c r="R733" s="52"/>
      <c r="S733" s="60"/>
      <c r="T733" s="60"/>
      <c r="U733" s="60"/>
      <c r="V733" s="60"/>
      <c r="W733" s="20" t="b">
        <f t="shared" si="22"/>
        <v>1</v>
      </c>
      <c r="X733" s="19" t="b">
        <f t="shared" si="23"/>
        <v>1</v>
      </c>
      <c r="Y733" s="19" t="e">
        <f>O733&gt;___Summary!#REF!</f>
        <v>#REF!</v>
      </c>
      <c r="XEU733" s="189"/>
      <c r="XEV733" s="189"/>
      <c r="XEW733" s="189"/>
      <c r="XEX733" s="189"/>
      <c r="XEY733" s="189"/>
      <c r="XEZ733" s="189"/>
      <c r="XFA733" s="189"/>
      <c r="XFB733" s="189"/>
      <c r="XFC733" s="189"/>
      <c r="XFD733" s="189"/>
    </row>
    <row r="734" spans="1:25 16375:16384" s="54" customFormat="1" ht="42" customHeight="1" x14ac:dyDescent="0.2">
      <c r="A734" s="60"/>
      <c r="B734" s="60"/>
      <c r="C734" s="61"/>
      <c r="D734" s="61"/>
      <c r="E734" s="61"/>
      <c r="F734" s="61"/>
      <c r="G734" s="61"/>
      <c r="H734" s="61"/>
      <c r="I734" s="60"/>
      <c r="J734" s="60"/>
      <c r="K734" s="87"/>
      <c r="L734" s="62"/>
      <c r="M734" s="63"/>
      <c r="N734" s="64"/>
      <c r="O734" s="58"/>
      <c r="P734" s="64"/>
      <c r="Q734" s="58"/>
      <c r="R734" s="52"/>
      <c r="S734" s="60"/>
      <c r="T734" s="60"/>
      <c r="U734" s="60"/>
      <c r="V734" s="60"/>
      <c r="W734" s="20" t="b">
        <f t="shared" si="22"/>
        <v>1</v>
      </c>
      <c r="X734" s="19" t="b">
        <f t="shared" si="23"/>
        <v>1</v>
      </c>
      <c r="Y734" s="19" t="e">
        <f>O734&gt;___Summary!#REF!</f>
        <v>#REF!</v>
      </c>
      <c r="XEU734" s="189"/>
      <c r="XEV734" s="189"/>
      <c r="XEW734" s="189"/>
      <c r="XEX734" s="189"/>
      <c r="XEY734" s="189"/>
      <c r="XEZ734" s="189"/>
      <c r="XFA734" s="189"/>
      <c r="XFB734" s="189"/>
      <c r="XFC734" s="189"/>
      <c r="XFD734" s="189"/>
    </row>
    <row r="735" spans="1:25 16375:16384" s="54" customFormat="1" ht="42" customHeight="1" x14ac:dyDescent="0.2">
      <c r="A735" s="60"/>
      <c r="B735" s="60"/>
      <c r="C735" s="61"/>
      <c r="D735" s="61"/>
      <c r="E735" s="61"/>
      <c r="F735" s="61"/>
      <c r="G735" s="61"/>
      <c r="H735" s="61"/>
      <c r="I735" s="60"/>
      <c r="J735" s="60"/>
      <c r="K735" s="87"/>
      <c r="L735" s="62"/>
      <c r="M735" s="63"/>
      <c r="N735" s="64"/>
      <c r="O735" s="58"/>
      <c r="P735" s="64"/>
      <c r="Q735" s="58"/>
      <c r="R735" s="52"/>
      <c r="S735" s="60"/>
      <c r="T735" s="60"/>
      <c r="U735" s="60"/>
      <c r="V735" s="60"/>
      <c r="W735" s="20" t="b">
        <f t="shared" si="22"/>
        <v>1</v>
      </c>
      <c r="X735" s="19" t="b">
        <f t="shared" si="23"/>
        <v>1</v>
      </c>
      <c r="Y735" s="19" t="e">
        <f>O735&gt;___Summary!#REF!</f>
        <v>#REF!</v>
      </c>
      <c r="XEU735" s="189"/>
      <c r="XEV735" s="189"/>
      <c r="XEW735" s="189"/>
      <c r="XEX735" s="189"/>
      <c r="XEY735" s="189"/>
      <c r="XEZ735" s="189"/>
      <c r="XFA735" s="189"/>
      <c r="XFB735" s="189"/>
      <c r="XFC735" s="189"/>
      <c r="XFD735" s="189"/>
    </row>
    <row r="736" spans="1:25 16375:16384" s="54" customFormat="1" ht="42" customHeight="1" x14ac:dyDescent="0.2">
      <c r="A736" s="60"/>
      <c r="B736" s="60"/>
      <c r="C736" s="61"/>
      <c r="D736" s="61"/>
      <c r="E736" s="61"/>
      <c r="F736" s="61"/>
      <c r="G736" s="61"/>
      <c r="H736" s="61"/>
      <c r="I736" s="60"/>
      <c r="J736" s="60"/>
      <c r="K736" s="87"/>
      <c r="L736" s="62"/>
      <c r="M736" s="63"/>
      <c r="N736" s="64"/>
      <c r="O736" s="58"/>
      <c r="P736" s="64"/>
      <c r="Q736" s="58"/>
      <c r="R736" s="52"/>
      <c r="S736" s="60"/>
      <c r="T736" s="60"/>
      <c r="U736" s="60"/>
      <c r="V736" s="60"/>
      <c r="W736" s="20" t="b">
        <f t="shared" si="22"/>
        <v>1</v>
      </c>
      <c r="X736" s="19" t="b">
        <f t="shared" si="23"/>
        <v>1</v>
      </c>
      <c r="Y736" s="19" t="e">
        <f>O736&gt;___Summary!#REF!</f>
        <v>#REF!</v>
      </c>
      <c r="XEU736" s="189"/>
      <c r="XEV736" s="189"/>
      <c r="XEW736" s="189"/>
      <c r="XEX736" s="189"/>
      <c r="XEY736" s="189"/>
      <c r="XEZ736" s="189"/>
      <c r="XFA736" s="189"/>
      <c r="XFB736" s="189"/>
      <c r="XFC736" s="189"/>
      <c r="XFD736" s="189"/>
    </row>
    <row r="737" spans="1:25 16375:16384" s="54" customFormat="1" ht="42" customHeight="1" x14ac:dyDescent="0.2">
      <c r="A737" s="60"/>
      <c r="B737" s="60"/>
      <c r="C737" s="61"/>
      <c r="D737" s="61"/>
      <c r="E737" s="61"/>
      <c r="F737" s="61"/>
      <c r="G737" s="61"/>
      <c r="H737" s="61"/>
      <c r="I737" s="60"/>
      <c r="J737" s="60"/>
      <c r="K737" s="87"/>
      <c r="L737" s="62"/>
      <c r="M737" s="63"/>
      <c r="N737" s="64"/>
      <c r="O737" s="58"/>
      <c r="P737" s="64"/>
      <c r="Q737" s="58"/>
      <c r="R737" s="52"/>
      <c r="S737" s="60"/>
      <c r="T737" s="60"/>
      <c r="U737" s="60"/>
      <c r="V737" s="60"/>
      <c r="W737" s="20" t="b">
        <f t="shared" si="22"/>
        <v>1</v>
      </c>
      <c r="X737" s="19" t="b">
        <f t="shared" si="23"/>
        <v>1</v>
      </c>
      <c r="Y737" s="19" t="e">
        <f>O737&gt;___Summary!#REF!</f>
        <v>#REF!</v>
      </c>
      <c r="XEU737" s="189"/>
      <c r="XEV737" s="189"/>
      <c r="XEW737" s="189"/>
      <c r="XEX737" s="189"/>
      <c r="XEY737" s="189"/>
      <c r="XEZ737" s="189"/>
      <c r="XFA737" s="189"/>
      <c r="XFB737" s="189"/>
      <c r="XFC737" s="189"/>
      <c r="XFD737" s="189"/>
    </row>
    <row r="738" spans="1:25 16375:16384" s="54" customFormat="1" ht="42" customHeight="1" x14ac:dyDescent="0.2">
      <c r="A738" s="60"/>
      <c r="B738" s="60"/>
      <c r="C738" s="61"/>
      <c r="D738" s="61"/>
      <c r="E738" s="61"/>
      <c r="F738" s="61"/>
      <c r="G738" s="61"/>
      <c r="H738" s="61"/>
      <c r="I738" s="60"/>
      <c r="J738" s="60"/>
      <c r="K738" s="87"/>
      <c r="L738" s="62"/>
      <c r="M738" s="63"/>
      <c r="N738" s="64"/>
      <c r="O738" s="58"/>
      <c r="P738" s="64"/>
      <c r="Q738" s="58"/>
      <c r="R738" s="52"/>
      <c r="S738" s="60"/>
      <c r="T738" s="60"/>
      <c r="U738" s="60"/>
      <c r="V738" s="60"/>
      <c r="W738" s="20" t="b">
        <f t="shared" si="22"/>
        <v>1</v>
      </c>
      <c r="X738" s="19" t="b">
        <f t="shared" si="23"/>
        <v>1</v>
      </c>
      <c r="Y738" s="19" t="e">
        <f>O738&gt;___Summary!#REF!</f>
        <v>#REF!</v>
      </c>
      <c r="XEU738" s="189"/>
      <c r="XEV738" s="189"/>
      <c r="XEW738" s="189"/>
      <c r="XEX738" s="189"/>
      <c r="XEY738" s="189"/>
      <c r="XEZ738" s="189"/>
      <c r="XFA738" s="189"/>
      <c r="XFB738" s="189"/>
      <c r="XFC738" s="189"/>
      <c r="XFD738" s="189"/>
    </row>
    <row r="739" spans="1:25 16375:16384" s="54" customFormat="1" ht="42" customHeight="1" x14ac:dyDescent="0.2">
      <c r="A739" s="60"/>
      <c r="B739" s="60"/>
      <c r="C739" s="61"/>
      <c r="D739" s="61"/>
      <c r="E739" s="61"/>
      <c r="F739" s="61"/>
      <c r="G739" s="61"/>
      <c r="H739" s="61"/>
      <c r="I739" s="60"/>
      <c r="J739" s="60"/>
      <c r="K739" s="87"/>
      <c r="L739" s="62"/>
      <c r="M739" s="63"/>
      <c r="N739" s="64"/>
      <c r="O739" s="58"/>
      <c r="P739" s="64"/>
      <c r="Q739" s="58"/>
      <c r="R739" s="52"/>
      <c r="S739" s="60"/>
      <c r="T739" s="60"/>
      <c r="U739" s="60"/>
      <c r="V739" s="60"/>
      <c r="W739" s="20" t="b">
        <f t="shared" si="22"/>
        <v>1</v>
      </c>
      <c r="X739" s="19" t="b">
        <f t="shared" si="23"/>
        <v>1</v>
      </c>
      <c r="Y739" s="19" t="e">
        <f>O739&gt;___Summary!#REF!</f>
        <v>#REF!</v>
      </c>
      <c r="XEU739" s="189"/>
      <c r="XEV739" s="189"/>
      <c r="XEW739" s="189"/>
      <c r="XEX739" s="189"/>
      <c r="XEY739" s="189"/>
      <c r="XEZ739" s="189"/>
      <c r="XFA739" s="189"/>
      <c r="XFB739" s="189"/>
      <c r="XFC739" s="189"/>
      <c r="XFD739" s="189"/>
    </row>
    <row r="740" spans="1:25 16375:16384" s="54" customFormat="1" ht="42" customHeight="1" x14ac:dyDescent="0.2">
      <c r="A740" s="60"/>
      <c r="B740" s="60"/>
      <c r="C740" s="61"/>
      <c r="D740" s="61"/>
      <c r="E740" s="61"/>
      <c r="F740" s="61"/>
      <c r="G740" s="61"/>
      <c r="H740" s="61"/>
      <c r="I740" s="60"/>
      <c r="J740" s="60"/>
      <c r="K740" s="87"/>
      <c r="L740" s="62"/>
      <c r="M740" s="63"/>
      <c r="N740" s="64"/>
      <c r="O740" s="58"/>
      <c r="P740" s="64"/>
      <c r="Q740" s="58"/>
      <c r="R740" s="52"/>
      <c r="S740" s="60"/>
      <c r="T740" s="60"/>
      <c r="U740" s="60"/>
      <c r="V740" s="60"/>
      <c r="W740" s="20" t="b">
        <f t="shared" si="22"/>
        <v>1</v>
      </c>
      <c r="X740" s="19" t="b">
        <f t="shared" si="23"/>
        <v>1</v>
      </c>
      <c r="Y740" s="19" t="e">
        <f>O740&gt;___Summary!#REF!</f>
        <v>#REF!</v>
      </c>
      <c r="XEU740" s="189"/>
      <c r="XEV740" s="189"/>
      <c r="XEW740" s="189"/>
      <c r="XEX740" s="189"/>
      <c r="XEY740" s="189"/>
      <c r="XEZ740" s="189"/>
      <c r="XFA740" s="189"/>
      <c r="XFB740" s="189"/>
      <c r="XFC740" s="189"/>
      <c r="XFD740" s="189"/>
    </row>
    <row r="741" spans="1:25 16375:16384" s="54" customFormat="1" ht="42" customHeight="1" x14ac:dyDescent="0.2">
      <c r="A741" s="60"/>
      <c r="B741" s="60"/>
      <c r="C741" s="61"/>
      <c r="D741" s="61"/>
      <c r="E741" s="61"/>
      <c r="F741" s="61"/>
      <c r="G741" s="61"/>
      <c r="H741" s="61"/>
      <c r="I741" s="60"/>
      <c r="J741" s="60"/>
      <c r="K741" s="87"/>
      <c r="L741" s="62"/>
      <c r="M741" s="63"/>
      <c r="N741" s="64"/>
      <c r="O741" s="58"/>
      <c r="P741" s="64"/>
      <c r="Q741" s="58"/>
      <c r="R741" s="52"/>
      <c r="S741" s="60"/>
      <c r="T741" s="60"/>
      <c r="U741" s="60"/>
      <c r="V741" s="60"/>
      <c r="W741" s="20" t="b">
        <f t="shared" si="22"/>
        <v>1</v>
      </c>
      <c r="X741" s="19" t="b">
        <f t="shared" si="23"/>
        <v>1</v>
      </c>
      <c r="Y741" s="19" t="e">
        <f>O741&gt;___Summary!#REF!</f>
        <v>#REF!</v>
      </c>
      <c r="XEU741" s="189"/>
      <c r="XEV741" s="189"/>
      <c r="XEW741" s="189"/>
      <c r="XEX741" s="189"/>
      <c r="XEY741" s="189"/>
      <c r="XEZ741" s="189"/>
      <c r="XFA741" s="189"/>
      <c r="XFB741" s="189"/>
      <c r="XFC741" s="189"/>
      <c r="XFD741" s="189"/>
    </row>
    <row r="742" spans="1:25 16375:16384" s="54" customFormat="1" ht="42" customHeight="1" x14ac:dyDescent="0.2">
      <c r="A742" s="60"/>
      <c r="B742" s="60"/>
      <c r="C742" s="61"/>
      <c r="D742" s="61"/>
      <c r="E742" s="61"/>
      <c r="F742" s="61"/>
      <c r="G742" s="61"/>
      <c r="H742" s="61"/>
      <c r="I742" s="60"/>
      <c r="J742" s="60"/>
      <c r="K742" s="87"/>
      <c r="L742" s="62"/>
      <c r="M742" s="63"/>
      <c r="N742" s="64"/>
      <c r="O742" s="58"/>
      <c r="P742" s="64"/>
      <c r="Q742" s="58"/>
      <c r="R742" s="52"/>
      <c r="S742" s="60"/>
      <c r="T742" s="60"/>
      <c r="U742" s="60"/>
      <c r="V742" s="60"/>
      <c r="W742" s="20" t="b">
        <f t="shared" si="22"/>
        <v>1</v>
      </c>
      <c r="X742" s="19" t="b">
        <f t="shared" si="23"/>
        <v>1</v>
      </c>
      <c r="Y742" s="19" t="e">
        <f>O742&gt;___Summary!#REF!</f>
        <v>#REF!</v>
      </c>
      <c r="XEU742" s="189"/>
      <c r="XEV742" s="189"/>
      <c r="XEW742" s="189"/>
      <c r="XEX742" s="189"/>
      <c r="XEY742" s="189"/>
      <c r="XEZ742" s="189"/>
      <c r="XFA742" s="189"/>
      <c r="XFB742" s="189"/>
      <c r="XFC742" s="189"/>
      <c r="XFD742" s="189"/>
    </row>
    <row r="743" spans="1:25 16375:16384" s="54" customFormat="1" ht="42" customHeight="1" x14ac:dyDescent="0.2">
      <c r="A743" s="60"/>
      <c r="B743" s="60"/>
      <c r="C743" s="61"/>
      <c r="D743" s="61"/>
      <c r="E743" s="61"/>
      <c r="F743" s="61"/>
      <c r="G743" s="61"/>
      <c r="H743" s="61"/>
      <c r="I743" s="60"/>
      <c r="J743" s="60"/>
      <c r="K743" s="87"/>
      <c r="L743" s="62"/>
      <c r="M743" s="63"/>
      <c r="N743" s="64"/>
      <c r="O743" s="58"/>
      <c r="P743" s="64"/>
      <c r="Q743" s="58"/>
      <c r="R743" s="52"/>
      <c r="S743" s="60"/>
      <c r="T743" s="60"/>
      <c r="U743" s="60"/>
      <c r="V743" s="60"/>
      <c r="W743" s="20" t="b">
        <f t="shared" ref="W743:W806" si="24">O743&gt;=M743</f>
        <v>1</v>
      </c>
      <c r="X743" s="19" t="b">
        <f t="shared" ref="X743:X806" si="25">Q743&gt;=O743</f>
        <v>1</v>
      </c>
      <c r="Y743" s="19" t="e">
        <f>O743&gt;___Summary!#REF!</f>
        <v>#REF!</v>
      </c>
      <c r="XEU743" s="189"/>
      <c r="XEV743" s="189"/>
      <c r="XEW743" s="189"/>
      <c r="XEX743" s="189"/>
      <c r="XEY743" s="189"/>
      <c r="XEZ743" s="189"/>
      <c r="XFA743" s="189"/>
      <c r="XFB743" s="189"/>
      <c r="XFC743" s="189"/>
      <c r="XFD743" s="189"/>
    </row>
    <row r="744" spans="1:25 16375:16384" s="54" customFormat="1" ht="42" customHeight="1" x14ac:dyDescent="0.2">
      <c r="A744" s="60"/>
      <c r="B744" s="60"/>
      <c r="C744" s="61"/>
      <c r="D744" s="61"/>
      <c r="E744" s="61"/>
      <c r="F744" s="61"/>
      <c r="G744" s="61"/>
      <c r="H744" s="61"/>
      <c r="I744" s="60"/>
      <c r="J744" s="60"/>
      <c r="K744" s="87"/>
      <c r="L744" s="62"/>
      <c r="M744" s="63"/>
      <c r="N744" s="64"/>
      <c r="O744" s="58"/>
      <c r="P744" s="64"/>
      <c r="Q744" s="58"/>
      <c r="R744" s="52"/>
      <c r="S744" s="60"/>
      <c r="T744" s="60"/>
      <c r="U744" s="60"/>
      <c r="V744" s="60"/>
      <c r="W744" s="20" t="b">
        <f t="shared" si="24"/>
        <v>1</v>
      </c>
      <c r="X744" s="19" t="b">
        <f t="shared" si="25"/>
        <v>1</v>
      </c>
      <c r="Y744" s="19" t="e">
        <f>O744&gt;___Summary!#REF!</f>
        <v>#REF!</v>
      </c>
      <c r="XEU744" s="189"/>
      <c r="XEV744" s="189"/>
      <c r="XEW744" s="189"/>
      <c r="XEX744" s="189"/>
      <c r="XEY744" s="189"/>
      <c r="XEZ744" s="189"/>
      <c r="XFA744" s="189"/>
      <c r="XFB744" s="189"/>
      <c r="XFC744" s="189"/>
      <c r="XFD744" s="189"/>
    </row>
    <row r="745" spans="1:25 16375:16384" s="54" customFormat="1" ht="42" customHeight="1" x14ac:dyDescent="0.2">
      <c r="A745" s="60"/>
      <c r="B745" s="60"/>
      <c r="C745" s="61"/>
      <c r="D745" s="61"/>
      <c r="E745" s="61"/>
      <c r="F745" s="61"/>
      <c r="G745" s="61"/>
      <c r="H745" s="61"/>
      <c r="I745" s="60"/>
      <c r="J745" s="60"/>
      <c r="K745" s="87"/>
      <c r="L745" s="62"/>
      <c r="M745" s="63"/>
      <c r="N745" s="64"/>
      <c r="O745" s="58"/>
      <c r="P745" s="64"/>
      <c r="Q745" s="58"/>
      <c r="R745" s="52"/>
      <c r="S745" s="60"/>
      <c r="T745" s="60"/>
      <c r="U745" s="60"/>
      <c r="V745" s="60"/>
      <c r="W745" s="20" t="b">
        <f t="shared" si="24"/>
        <v>1</v>
      </c>
      <c r="X745" s="19" t="b">
        <f t="shared" si="25"/>
        <v>1</v>
      </c>
      <c r="Y745" s="19" t="e">
        <f>O745&gt;___Summary!#REF!</f>
        <v>#REF!</v>
      </c>
      <c r="XEU745" s="189"/>
      <c r="XEV745" s="189"/>
      <c r="XEW745" s="189"/>
      <c r="XEX745" s="189"/>
      <c r="XEY745" s="189"/>
      <c r="XEZ745" s="189"/>
      <c r="XFA745" s="189"/>
      <c r="XFB745" s="189"/>
      <c r="XFC745" s="189"/>
      <c r="XFD745" s="189"/>
    </row>
    <row r="746" spans="1:25 16375:16384" s="54" customFormat="1" ht="42" customHeight="1" x14ac:dyDescent="0.2">
      <c r="A746" s="60"/>
      <c r="B746" s="60"/>
      <c r="C746" s="61"/>
      <c r="D746" s="61"/>
      <c r="E746" s="61"/>
      <c r="F746" s="61"/>
      <c r="G746" s="61"/>
      <c r="H746" s="61"/>
      <c r="I746" s="60"/>
      <c r="J746" s="60"/>
      <c r="K746" s="87"/>
      <c r="L746" s="62"/>
      <c r="M746" s="63"/>
      <c r="N746" s="64"/>
      <c r="O746" s="58"/>
      <c r="P746" s="64"/>
      <c r="Q746" s="58"/>
      <c r="R746" s="52"/>
      <c r="S746" s="60"/>
      <c r="T746" s="60"/>
      <c r="U746" s="60"/>
      <c r="V746" s="60"/>
      <c r="W746" s="20" t="b">
        <f t="shared" si="24"/>
        <v>1</v>
      </c>
      <c r="X746" s="19" t="b">
        <f t="shared" si="25"/>
        <v>1</v>
      </c>
      <c r="Y746" s="19" t="e">
        <f>O746&gt;___Summary!#REF!</f>
        <v>#REF!</v>
      </c>
      <c r="XEU746" s="189"/>
      <c r="XEV746" s="189"/>
      <c r="XEW746" s="189"/>
      <c r="XEX746" s="189"/>
      <c r="XEY746" s="189"/>
      <c r="XEZ746" s="189"/>
      <c r="XFA746" s="189"/>
      <c r="XFB746" s="189"/>
      <c r="XFC746" s="189"/>
      <c r="XFD746" s="189"/>
    </row>
    <row r="747" spans="1:25 16375:16384" s="54" customFormat="1" ht="42" customHeight="1" x14ac:dyDescent="0.2">
      <c r="A747" s="60"/>
      <c r="B747" s="60"/>
      <c r="C747" s="61"/>
      <c r="D747" s="61"/>
      <c r="E747" s="61"/>
      <c r="F747" s="61"/>
      <c r="G747" s="61"/>
      <c r="H747" s="61"/>
      <c r="I747" s="60"/>
      <c r="J747" s="60"/>
      <c r="K747" s="87"/>
      <c r="L747" s="62"/>
      <c r="M747" s="63"/>
      <c r="N747" s="64"/>
      <c r="O747" s="58"/>
      <c r="P747" s="64"/>
      <c r="Q747" s="58"/>
      <c r="R747" s="52"/>
      <c r="S747" s="60"/>
      <c r="T747" s="60"/>
      <c r="U747" s="60"/>
      <c r="V747" s="60"/>
      <c r="W747" s="20" t="b">
        <f t="shared" si="24"/>
        <v>1</v>
      </c>
      <c r="X747" s="19" t="b">
        <f t="shared" si="25"/>
        <v>1</v>
      </c>
      <c r="Y747" s="19" t="e">
        <f>O747&gt;___Summary!#REF!</f>
        <v>#REF!</v>
      </c>
      <c r="XEU747" s="189"/>
      <c r="XEV747" s="189"/>
      <c r="XEW747" s="189"/>
      <c r="XEX747" s="189"/>
      <c r="XEY747" s="189"/>
      <c r="XEZ747" s="189"/>
      <c r="XFA747" s="189"/>
      <c r="XFB747" s="189"/>
      <c r="XFC747" s="189"/>
      <c r="XFD747" s="189"/>
    </row>
    <row r="748" spans="1:25 16375:16384" s="54" customFormat="1" ht="42" customHeight="1" x14ac:dyDescent="0.2">
      <c r="A748" s="60"/>
      <c r="B748" s="60"/>
      <c r="C748" s="61"/>
      <c r="D748" s="61"/>
      <c r="E748" s="61"/>
      <c r="F748" s="61"/>
      <c r="G748" s="61"/>
      <c r="H748" s="61"/>
      <c r="I748" s="60"/>
      <c r="J748" s="60"/>
      <c r="K748" s="87"/>
      <c r="L748" s="62"/>
      <c r="M748" s="63"/>
      <c r="N748" s="64"/>
      <c r="O748" s="58"/>
      <c r="P748" s="64"/>
      <c r="Q748" s="58"/>
      <c r="R748" s="52"/>
      <c r="S748" s="60"/>
      <c r="T748" s="60"/>
      <c r="U748" s="60"/>
      <c r="V748" s="60"/>
      <c r="W748" s="20" t="b">
        <f t="shared" si="24"/>
        <v>1</v>
      </c>
      <c r="X748" s="19" t="b">
        <f t="shared" si="25"/>
        <v>1</v>
      </c>
      <c r="Y748" s="19" t="e">
        <f>O748&gt;___Summary!#REF!</f>
        <v>#REF!</v>
      </c>
      <c r="XEU748" s="189"/>
      <c r="XEV748" s="189"/>
      <c r="XEW748" s="189"/>
      <c r="XEX748" s="189"/>
      <c r="XEY748" s="189"/>
      <c r="XEZ748" s="189"/>
      <c r="XFA748" s="189"/>
      <c r="XFB748" s="189"/>
      <c r="XFC748" s="189"/>
      <c r="XFD748" s="189"/>
    </row>
    <row r="749" spans="1:25 16375:16384" s="54" customFormat="1" ht="42" customHeight="1" x14ac:dyDescent="0.2">
      <c r="A749" s="60"/>
      <c r="B749" s="60"/>
      <c r="C749" s="61"/>
      <c r="D749" s="61"/>
      <c r="E749" s="61"/>
      <c r="F749" s="61"/>
      <c r="G749" s="61"/>
      <c r="H749" s="61"/>
      <c r="I749" s="60"/>
      <c r="J749" s="60"/>
      <c r="K749" s="87"/>
      <c r="L749" s="62"/>
      <c r="M749" s="63"/>
      <c r="N749" s="64"/>
      <c r="O749" s="58"/>
      <c r="P749" s="64"/>
      <c r="Q749" s="58"/>
      <c r="R749" s="52"/>
      <c r="S749" s="60"/>
      <c r="T749" s="60"/>
      <c r="U749" s="60"/>
      <c r="V749" s="60"/>
      <c r="W749" s="20" t="b">
        <f t="shared" si="24"/>
        <v>1</v>
      </c>
      <c r="X749" s="19" t="b">
        <f t="shared" si="25"/>
        <v>1</v>
      </c>
      <c r="Y749" s="19" t="e">
        <f>O749&gt;___Summary!#REF!</f>
        <v>#REF!</v>
      </c>
      <c r="XEU749" s="189"/>
      <c r="XEV749" s="189"/>
      <c r="XEW749" s="189"/>
      <c r="XEX749" s="189"/>
      <c r="XEY749" s="189"/>
      <c r="XEZ749" s="189"/>
      <c r="XFA749" s="189"/>
      <c r="XFB749" s="189"/>
      <c r="XFC749" s="189"/>
      <c r="XFD749" s="189"/>
    </row>
    <row r="750" spans="1:25 16375:16384" s="54" customFormat="1" ht="42" customHeight="1" x14ac:dyDescent="0.2">
      <c r="A750" s="60"/>
      <c r="B750" s="60"/>
      <c r="C750" s="61"/>
      <c r="D750" s="61"/>
      <c r="E750" s="61"/>
      <c r="F750" s="61"/>
      <c r="G750" s="61"/>
      <c r="H750" s="61"/>
      <c r="I750" s="60"/>
      <c r="J750" s="60"/>
      <c r="K750" s="87"/>
      <c r="L750" s="62"/>
      <c r="M750" s="63"/>
      <c r="N750" s="64"/>
      <c r="O750" s="58"/>
      <c r="P750" s="64"/>
      <c r="Q750" s="58"/>
      <c r="R750" s="52"/>
      <c r="S750" s="60"/>
      <c r="T750" s="60"/>
      <c r="U750" s="60"/>
      <c r="V750" s="60"/>
      <c r="W750" s="20" t="b">
        <f t="shared" si="24"/>
        <v>1</v>
      </c>
      <c r="X750" s="19" t="b">
        <f t="shared" si="25"/>
        <v>1</v>
      </c>
      <c r="Y750" s="19" t="e">
        <f>O750&gt;___Summary!#REF!</f>
        <v>#REF!</v>
      </c>
      <c r="XEU750" s="189"/>
      <c r="XEV750" s="189"/>
      <c r="XEW750" s="189"/>
      <c r="XEX750" s="189"/>
      <c r="XEY750" s="189"/>
      <c r="XEZ750" s="189"/>
      <c r="XFA750" s="189"/>
      <c r="XFB750" s="189"/>
      <c r="XFC750" s="189"/>
      <c r="XFD750" s="189"/>
    </row>
    <row r="751" spans="1:25 16375:16384" s="54" customFormat="1" ht="42" customHeight="1" x14ac:dyDescent="0.2">
      <c r="A751" s="60"/>
      <c r="B751" s="60"/>
      <c r="C751" s="61"/>
      <c r="D751" s="61"/>
      <c r="E751" s="61"/>
      <c r="F751" s="61"/>
      <c r="G751" s="61"/>
      <c r="H751" s="61"/>
      <c r="I751" s="60"/>
      <c r="J751" s="60"/>
      <c r="K751" s="87"/>
      <c r="L751" s="62"/>
      <c r="M751" s="63"/>
      <c r="N751" s="64"/>
      <c r="O751" s="58"/>
      <c r="P751" s="64"/>
      <c r="Q751" s="58"/>
      <c r="R751" s="52"/>
      <c r="S751" s="60"/>
      <c r="T751" s="60"/>
      <c r="U751" s="60"/>
      <c r="V751" s="60"/>
      <c r="W751" s="20" t="b">
        <f t="shared" si="24"/>
        <v>1</v>
      </c>
      <c r="X751" s="19" t="b">
        <f t="shared" si="25"/>
        <v>1</v>
      </c>
      <c r="Y751" s="19" t="e">
        <f>O751&gt;___Summary!#REF!</f>
        <v>#REF!</v>
      </c>
      <c r="XEU751" s="189"/>
      <c r="XEV751" s="189"/>
      <c r="XEW751" s="189"/>
      <c r="XEX751" s="189"/>
      <c r="XEY751" s="189"/>
      <c r="XEZ751" s="189"/>
      <c r="XFA751" s="189"/>
      <c r="XFB751" s="189"/>
      <c r="XFC751" s="189"/>
      <c r="XFD751" s="189"/>
    </row>
    <row r="752" spans="1:25 16375:16384" s="54" customFormat="1" ht="42" customHeight="1" x14ac:dyDescent="0.2">
      <c r="A752" s="60"/>
      <c r="B752" s="60"/>
      <c r="C752" s="61"/>
      <c r="D752" s="61"/>
      <c r="E752" s="61"/>
      <c r="F752" s="61"/>
      <c r="G752" s="61"/>
      <c r="H752" s="61"/>
      <c r="I752" s="60"/>
      <c r="J752" s="60"/>
      <c r="K752" s="87"/>
      <c r="L752" s="62"/>
      <c r="M752" s="63"/>
      <c r="N752" s="64"/>
      <c r="O752" s="58"/>
      <c r="P752" s="64"/>
      <c r="Q752" s="58"/>
      <c r="R752" s="52"/>
      <c r="S752" s="60"/>
      <c r="T752" s="60"/>
      <c r="U752" s="60"/>
      <c r="V752" s="60"/>
      <c r="W752" s="20" t="b">
        <f t="shared" si="24"/>
        <v>1</v>
      </c>
      <c r="X752" s="19" t="b">
        <f t="shared" si="25"/>
        <v>1</v>
      </c>
      <c r="Y752" s="19" t="e">
        <f>O752&gt;___Summary!#REF!</f>
        <v>#REF!</v>
      </c>
      <c r="XEU752" s="189"/>
      <c r="XEV752" s="189"/>
      <c r="XEW752" s="189"/>
      <c r="XEX752" s="189"/>
      <c r="XEY752" s="189"/>
      <c r="XEZ752" s="189"/>
      <c r="XFA752" s="189"/>
      <c r="XFB752" s="189"/>
      <c r="XFC752" s="189"/>
      <c r="XFD752" s="189"/>
    </row>
    <row r="753" spans="1:25 16375:16384" s="54" customFormat="1" ht="42" customHeight="1" x14ac:dyDescent="0.2">
      <c r="A753" s="60"/>
      <c r="B753" s="60"/>
      <c r="C753" s="61"/>
      <c r="D753" s="61"/>
      <c r="E753" s="61"/>
      <c r="F753" s="61"/>
      <c r="G753" s="61"/>
      <c r="H753" s="61"/>
      <c r="I753" s="60"/>
      <c r="J753" s="60"/>
      <c r="K753" s="87"/>
      <c r="L753" s="62"/>
      <c r="M753" s="63"/>
      <c r="N753" s="64"/>
      <c r="O753" s="58"/>
      <c r="P753" s="64"/>
      <c r="Q753" s="58"/>
      <c r="R753" s="52"/>
      <c r="S753" s="60"/>
      <c r="T753" s="60"/>
      <c r="U753" s="60"/>
      <c r="V753" s="60"/>
      <c r="W753" s="20" t="b">
        <f t="shared" si="24"/>
        <v>1</v>
      </c>
      <c r="X753" s="19" t="b">
        <f t="shared" si="25"/>
        <v>1</v>
      </c>
      <c r="Y753" s="19" t="e">
        <f>O753&gt;___Summary!#REF!</f>
        <v>#REF!</v>
      </c>
      <c r="XEU753" s="189"/>
      <c r="XEV753" s="189"/>
      <c r="XEW753" s="189"/>
      <c r="XEX753" s="189"/>
      <c r="XEY753" s="189"/>
      <c r="XEZ753" s="189"/>
      <c r="XFA753" s="189"/>
      <c r="XFB753" s="189"/>
      <c r="XFC753" s="189"/>
      <c r="XFD753" s="189"/>
    </row>
    <row r="754" spans="1:25 16375:16384" s="54" customFormat="1" ht="42" customHeight="1" x14ac:dyDescent="0.2">
      <c r="A754" s="60"/>
      <c r="B754" s="60"/>
      <c r="C754" s="61"/>
      <c r="D754" s="61"/>
      <c r="E754" s="61"/>
      <c r="F754" s="61"/>
      <c r="G754" s="61"/>
      <c r="H754" s="61"/>
      <c r="I754" s="60"/>
      <c r="J754" s="60"/>
      <c r="K754" s="87"/>
      <c r="L754" s="62"/>
      <c r="M754" s="63"/>
      <c r="N754" s="64"/>
      <c r="O754" s="58"/>
      <c r="P754" s="64"/>
      <c r="Q754" s="58"/>
      <c r="R754" s="52"/>
      <c r="S754" s="60"/>
      <c r="T754" s="60"/>
      <c r="U754" s="60"/>
      <c r="V754" s="60"/>
      <c r="W754" s="20" t="b">
        <f t="shared" si="24"/>
        <v>1</v>
      </c>
      <c r="X754" s="19" t="b">
        <f t="shared" si="25"/>
        <v>1</v>
      </c>
      <c r="Y754" s="19" t="e">
        <f>O754&gt;___Summary!#REF!</f>
        <v>#REF!</v>
      </c>
      <c r="XEU754" s="189"/>
      <c r="XEV754" s="189"/>
      <c r="XEW754" s="189"/>
      <c r="XEX754" s="189"/>
      <c r="XEY754" s="189"/>
      <c r="XEZ754" s="189"/>
      <c r="XFA754" s="189"/>
      <c r="XFB754" s="189"/>
      <c r="XFC754" s="189"/>
      <c r="XFD754" s="189"/>
    </row>
    <row r="755" spans="1:25 16375:16384" s="54" customFormat="1" ht="42" customHeight="1" x14ac:dyDescent="0.2">
      <c r="A755" s="60"/>
      <c r="B755" s="60"/>
      <c r="C755" s="61"/>
      <c r="D755" s="61"/>
      <c r="E755" s="61"/>
      <c r="F755" s="61"/>
      <c r="G755" s="61"/>
      <c r="H755" s="61"/>
      <c r="I755" s="60"/>
      <c r="J755" s="60"/>
      <c r="K755" s="87"/>
      <c r="L755" s="62"/>
      <c r="M755" s="63"/>
      <c r="N755" s="64"/>
      <c r="O755" s="58"/>
      <c r="P755" s="64"/>
      <c r="Q755" s="58"/>
      <c r="R755" s="52"/>
      <c r="S755" s="60"/>
      <c r="T755" s="60"/>
      <c r="U755" s="60"/>
      <c r="V755" s="60"/>
      <c r="W755" s="20" t="b">
        <f t="shared" si="24"/>
        <v>1</v>
      </c>
      <c r="X755" s="19" t="b">
        <f t="shared" si="25"/>
        <v>1</v>
      </c>
      <c r="Y755" s="19" t="e">
        <f>O755&gt;___Summary!#REF!</f>
        <v>#REF!</v>
      </c>
      <c r="XEU755" s="189"/>
      <c r="XEV755" s="189"/>
      <c r="XEW755" s="189"/>
      <c r="XEX755" s="189"/>
      <c r="XEY755" s="189"/>
      <c r="XEZ755" s="189"/>
      <c r="XFA755" s="189"/>
      <c r="XFB755" s="189"/>
      <c r="XFC755" s="189"/>
      <c r="XFD755" s="189"/>
    </row>
    <row r="756" spans="1:25 16375:16384" s="54" customFormat="1" ht="42" customHeight="1" x14ac:dyDescent="0.2">
      <c r="A756" s="60"/>
      <c r="B756" s="60"/>
      <c r="C756" s="61"/>
      <c r="D756" s="61"/>
      <c r="E756" s="61"/>
      <c r="F756" s="61"/>
      <c r="G756" s="61"/>
      <c r="H756" s="61"/>
      <c r="I756" s="60"/>
      <c r="J756" s="60"/>
      <c r="K756" s="87"/>
      <c r="L756" s="62"/>
      <c r="M756" s="63"/>
      <c r="N756" s="64"/>
      <c r="O756" s="58"/>
      <c r="P756" s="64"/>
      <c r="Q756" s="58"/>
      <c r="R756" s="52"/>
      <c r="S756" s="60"/>
      <c r="T756" s="60"/>
      <c r="U756" s="60"/>
      <c r="V756" s="60"/>
      <c r="W756" s="20" t="b">
        <f t="shared" si="24"/>
        <v>1</v>
      </c>
      <c r="X756" s="19" t="b">
        <f t="shared" si="25"/>
        <v>1</v>
      </c>
      <c r="Y756" s="19" t="e">
        <f>O756&gt;___Summary!#REF!</f>
        <v>#REF!</v>
      </c>
      <c r="XEU756" s="189"/>
      <c r="XEV756" s="189"/>
      <c r="XEW756" s="189"/>
      <c r="XEX756" s="189"/>
      <c r="XEY756" s="189"/>
      <c r="XEZ756" s="189"/>
      <c r="XFA756" s="189"/>
      <c r="XFB756" s="189"/>
      <c r="XFC756" s="189"/>
      <c r="XFD756" s="189"/>
    </row>
    <row r="757" spans="1:25 16375:16384" s="54" customFormat="1" ht="42" customHeight="1" x14ac:dyDescent="0.2">
      <c r="A757" s="60"/>
      <c r="B757" s="60"/>
      <c r="C757" s="61"/>
      <c r="D757" s="61"/>
      <c r="E757" s="61"/>
      <c r="F757" s="61"/>
      <c r="G757" s="61"/>
      <c r="H757" s="61"/>
      <c r="I757" s="60"/>
      <c r="J757" s="60"/>
      <c r="K757" s="87"/>
      <c r="L757" s="62"/>
      <c r="M757" s="63"/>
      <c r="N757" s="64"/>
      <c r="O757" s="58"/>
      <c r="P757" s="64"/>
      <c r="Q757" s="58"/>
      <c r="R757" s="52"/>
      <c r="S757" s="60"/>
      <c r="T757" s="60"/>
      <c r="U757" s="60"/>
      <c r="V757" s="60"/>
      <c r="W757" s="20" t="b">
        <f t="shared" si="24"/>
        <v>1</v>
      </c>
      <c r="X757" s="19" t="b">
        <f t="shared" si="25"/>
        <v>1</v>
      </c>
      <c r="Y757" s="19" t="e">
        <f>O757&gt;___Summary!#REF!</f>
        <v>#REF!</v>
      </c>
      <c r="XEU757" s="189"/>
      <c r="XEV757" s="189"/>
      <c r="XEW757" s="189"/>
      <c r="XEX757" s="189"/>
      <c r="XEY757" s="189"/>
      <c r="XEZ757" s="189"/>
      <c r="XFA757" s="189"/>
      <c r="XFB757" s="189"/>
      <c r="XFC757" s="189"/>
      <c r="XFD757" s="189"/>
    </row>
    <row r="758" spans="1:25 16375:16384" s="54" customFormat="1" ht="42" customHeight="1" x14ac:dyDescent="0.2">
      <c r="A758" s="60"/>
      <c r="B758" s="60"/>
      <c r="C758" s="61"/>
      <c r="D758" s="61"/>
      <c r="E758" s="61"/>
      <c r="F758" s="61"/>
      <c r="G758" s="61"/>
      <c r="H758" s="61"/>
      <c r="I758" s="60"/>
      <c r="J758" s="60"/>
      <c r="K758" s="87"/>
      <c r="L758" s="62"/>
      <c r="M758" s="63"/>
      <c r="N758" s="64"/>
      <c r="O758" s="58"/>
      <c r="P758" s="64"/>
      <c r="Q758" s="58"/>
      <c r="R758" s="52"/>
      <c r="S758" s="60"/>
      <c r="T758" s="60"/>
      <c r="U758" s="60"/>
      <c r="V758" s="60"/>
      <c r="W758" s="20" t="b">
        <f t="shared" si="24"/>
        <v>1</v>
      </c>
      <c r="X758" s="19" t="b">
        <f t="shared" si="25"/>
        <v>1</v>
      </c>
      <c r="Y758" s="19" t="e">
        <f>O758&gt;___Summary!#REF!</f>
        <v>#REF!</v>
      </c>
      <c r="XEU758" s="189"/>
      <c r="XEV758" s="189"/>
      <c r="XEW758" s="189"/>
      <c r="XEX758" s="189"/>
      <c r="XEY758" s="189"/>
      <c r="XEZ758" s="189"/>
      <c r="XFA758" s="189"/>
      <c r="XFB758" s="189"/>
      <c r="XFC758" s="189"/>
      <c r="XFD758" s="189"/>
    </row>
    <row r="759" spans="1:25 16375:16384" s="54" customFormat="1" ht="42" customHeight="1" x14ac:dyDescent="0.2">
      <c r="A759" s="60"/>
      <c r="B759" s="60"/>
      <c r="C759" s="61"/>
      <c r="D759" s="61"/>
      <c r="E759" s="61"/>
      <c r="F759" s="61"/>
      <c r="G759" s="61"/>
      <c r="H759" s="61"/>
      <c r="I759" s="60"/>
      <c r="J759" s="60"/>
      <c r="K759" s="87"/>
      <c r="L759" s="62"/>
      <c r="M759" s="63"/>
      <c r="N759" s="64"/>
      <c r="O759" s="58"/>
      <c r="P759" s="64"/>
      <c r="Q759" s="58"/>
      <c r="R759" s="52"/>
      <c r="S759" s="60"/>
      <c r="T759" s="60"/>
      <c r="U759" s="60"/>
      <c r="V759" s="60"/>
      <c r="W759" s="20" t="b">
        <f t="shared" si="24"/>
        <v>1</v>
      </c>
      <c r="X759" s="19" t="b">
        <f t="shared" si="25"/>
        <v>1</v>
      </c>
      <c r="Y759" s="19" t="e">
        <f>O759&gt;___Summary!#REF!</f>
        <v>#REF!</v>
      </c>
      <c r="XEU759" s="189"/>
      <c r="XEV759" s="189"/>
      <c r="XEW759" s="189"/>
      <c r="XEX759" s="189"/>
      <c r="XEY759" s="189"/>
      <c r="XEZ759" s="189"/>
      <c r="XFA759" s="189"/>
      <c r="XFB759" s="189"/>
      <c r="XFC759" s="189"/>
      <c r="XFD759" s="189"/>
    </row>
    <row r="760" spans="1:25 16375:16384" s="54" customFormat="1" ht="42" customHeight="1" x14ac:dyDescent="0.2">
      <c r="A760" s="60"/>
      <c r="B760" s="60"/>
      <c r="C760" s="61"/>
      <c r="D760" s="61"/>
      <c r="E760" s="61"/>
      <c r="F760" s="61"/>
      <c r="G760" s="61"/>
      <c r="H760" s="61"/>
      <c r="I760" s="60"/>
      <c r="J760" s="60"/>
      <c r="K760" s="87"/>
      <c r="L760" s="62"/>
      <c r="M760" s="63"/>
      <c r="N760" s="64"/>
      <c r="O760" s="58"/>
      <c r="P760" s="64"/>
      <c r="Q760" s="58"/>
      <c r="R760" s="52"/>
      <c r="S760" s="60"/>
      <c r="T760" s="60"/>
      <c r="U760" s="60"/>
      <c r="V760" s="60"/>
      <c r="W760" s="20" t="b">
        <f t="shared" si="24"/>
        <v>1</v>
      </c>
      <c r="X760" s="19" t="b">
        <f t="shared" si="25"/>
        <v>1</v>
      </c>
      <c r="Y760" s="19" t="e">
        <f>O760&gt;___Summary!#REF!</f>
        <v>#REF!</v>
      </c>
      <c r="XEU760" s="189"/>
      <c r="XEV760" s="189"/>
      <c r="XEW760" s="189"/>
      <c r="XEX760" s="189"/>
      <c r="XEY760" s="189"/>
      <c r="XEZ760" s="189"/>
      <c r="XFA760" s="189"/>
      <c r="XFB760" s="189"/>
      <c r="XFC760" s="189"/>
      <c r="XFD760" s="189"/>
    </row>
    <row r="761" spans="1:25 16375:16384" s="54" customFormat="1" ht="42" customHeight="1" x14ac:dyDescent="0.2">
      <c r="A761" s="60"/>
      <c r="B761" s="60"/>
      <c r="C761" s="61"/>
      <c r="D761" s="61"/>
      <c r="E761" s="61"/>
      <c r="F761" s="61"/>
      <c r="G761" s="61"/>
      <c r="H761" s="61"/>
      <c r="I761" s="60"/>
      <c r="J761" s="60"/>
      <c r="K761" s="87"/>
      <c r="L761" s="62"/>
      <c r="M761" s="63"/>
      <c r="N761" s="64"/>
      <c r="O761" s="58"/>
      <c r="P761" s="64"/>
      <c r="Q761" s="58"/>
      <c r="R761" s="52"/>
      <c r="S761" s="60"/>
      <c r="T761" s="60"/>
      <c r="U761" s="60"/>
      <c r="V761" s="60"/>
      <c r="W761" s="20" t="b">
        <f t="shared" si="24"/>
        <v>1</v>
      </c>
      <c r="X761" s="19" t="b">
        <f t="shared" si="25"/>
        <v>1</v>
      </c>
      <c r="Y761" s="19" t="e">
        <f>O761&gt;___Summary!#REF!</f>
        <v>#REF!</v>
      </c>
      <c r="XEU761" s="189"/>
      <c r="XEV761" s="189"/>
      <c r="XEW761" s="189"/>
      <c r="XEX761" s="189"/>
      <c r="XEY761" s="189"/>
      <c r="XEZ761" s="189"/>
      <c r="XFA761" s="189"/>
      <c r="XFB761" s="189"/>
      <c r="XFC761" s="189"/>
      <c r="XFD761" s="189"/>
    </row>
    <row r="762" spans="1:25 16375:16384" s="54" customFormat="1" ht="42" customHeight="1" x14ac:dyDescent="0.2">
      <c r="A762" s="60"/>
      <c r="B762" s="60"/>
      <c r="C762" s="61"/>
      <c r="D762" s="61"/>
      <c r="E762" s="61"/>
      <c r="F762" s="61"/>
      <c r="G762" s="61"/>
      <c r="H762" s="61"/>
      <c r="I762" s="60"/>
      <c r="J762" s="60"/>
      <c r="K762" s="87"/>
      <c r="L762" s="62"/>
      <c r="M762" s="63"/>
      <c r="N762" s="64"/>
      <c r="O762" s="58"/>
      <c r="P762" s="64"/>
      <c r="Q762" s="58"/>
      <c r="R762" s="52"/>
      <c r="S762" s="60"/>
      <c r="T762" s="60"/>
      <c r="U762" s="60"/>
      <c r="V762" s="60"/>
      <c r="W762" s="20" t="b">
        <f t="shared" si="24"/>
        <v>1</v>
      </c>
      <c r="X762" s="19" t="b">
        <f t="shared" si="25"/>
        <v>1</v>
      </c>
      <c r="Y762" s="19" t="e">
        <f>O762&gt;___Summary!#REF!</f>
        <v>#REF!</v>
      </c>
      <c r="XEU762" s="189"/>
      <c r="XEV762" s="189"/>
      <c r="XEW762" s="189"/>
      <c r="XEX762" s="189"/>
      <c r="XEY762" s="189"/>
      <c r="XEZ762" s="189"/>
      <c r="XFA762" s="189"/>
      <c r="XFB762" s="189"/>
      <c r="XFC762" s="189"/>
      <c r="XFD762" s="189"/>
    </row>
    <row r="763" spans="1:25 16375:16384" s="54" customFormat="1" ht="42" customHeight="1" x14ac:dyDescent="0.2">
      <c r="A763" s="60"/>
      <c r="B763" s="60"/>
      <c r="C763" s="61"/>
      <c r="D763" s="61"/>
      <c r="E763" s="61"/>
      <c r="F763" s="61"/>
      <c r="G763" s="61"/>
      <c r="H763" s="61"/>
      <c r="I763" s="60"/>
      <c r="J763" s="60"/>
      <c r="K763" s="87"/>
      <c r="L763" s="62"/>
      <c r="M763" s="63"/>
      <c r="N763" s="64"/>
      <c r="O763" s="58"/>
      <c r="P763" s="64"/>
      <c r="Q763" s="58"/>
      <c r="R763" s="52"/>
      <c r="S763" s="60"/>
      <c r="T763" s="60"/>
      <c r="U763" s="60"/>
      <c r="V763" s="60"/>
      <c r="W763" s="20" t="b">
        <f t="shared" si="24"/>
        <v>1</v>
      </c>
      <c r="X763" s="19" t="b">
        <f t="shared" si="25"/>
        <v>1</v>
      </c>
      <c r="Y763" s="19" t="e">
        <f>O763&gt;___Summary!#REF!</f>
        <v>#REF!</v>
      </c>
      <c r="XEU763" s="189"/>
      <c r="XEV763" s="189"/>
      <c r="XEW763" s="189"/>
      <c r="XEX763" s="189"/>
      <c r="XEY763" s="189"/>
      <c r="XEZ763" s="189"/>
      <c r="XFA763" s="189"/>
      <c r="XFB763" s="189"/>
      <c r="XFC763" s="189"/>
      <c r="XFD763" s="189"/>
    </row>
    <row r="764" spans="1:25 16375:16384" s="54" customFormat="1" ht="42" customHeight="1" x14ac:dyDescent="0.2">
      <c r="A764" s="60"/>
      <c r="B764" s="60"/>
      <c r="C764" s="61"/>
      <c r="D764" s="61"/>
      <c r="E764" s="61"/>
      <c r="F764" s="61"/>
      <c r="G764" s="61"/>
      <c r="H764" s="61"/>
      <c r="I764" s="60"/>
      <c r="J764" s="60"/>
      <c r="K764" s="87"/>
      <c r="L764" s="62"/>
      <c r="M764" s="63"/>
      <c r="N764" s="64"/>
      <c r="O764" s="58"/>
      <c r="P764" s="64"/>
      <c r="Q764" s="58"/>
      <c r="R764" s="52"/>
      <c r="S764" s="60"/>
      <c r="T764" s="60"/>
      <c r="U764" s="60"/>
      <c r="V764" s="60"/>
      <c r="W764" s="20" t="b">
        <f t="shared" si="24"/>
        <v>1</v>
      </c>
      <c r="X764" s="19" t="b">
        <f t="shared" si="25"/>
        <v>1</v>
      </c>
      <c r="Y764" s="19" t="e">
        <f>O764&gt;___Summary!#REF!</f>
        <v>#REF!</v>
      </c>
      <c r="XEU764" s="189"/>
      <c r="XEV764" s="189"/>
      <c r="XEW764" s="189"/>
      <c r="XEX764" s="189"/>
      <c r="XEY764" s="189"/>
      <c r="XEZ764" s="189"/>
      <c r="XFA764" s="189"/>
      <c r="XFB764" s="189"/>
      <c r="XFC764" s="189"/>
      <c r="XFD764" s="189"/>
    </row>
    <row r="765" spans="1:25 16375:16384" s="54" customFormat="1" ht="42" customHeight="1" x14ac:dyDescent="0.2">
      <c r="A765" s="60"/>
      <c r="B765" s="60"/>
      <c r="C765" s="61"/>
      <c r="D765" s="61"/>
      <c r="E765" s="61"/>
      <c r="F765" s="61"/>
      <c r="G765" s="61"/>
      <c r="H765" s="61"/>
      <c r="I765" s="60"/>
      <c r="J765" s="60"/>
      <c r="K765" s="87"/>
      <c r="L765" s="62"/>
      <c r="M765" s="63"/>
      <c r="N765" s="64"/>
      <c r="O765" s="58"/>
      <c r="P765" s="64"/>
      <c r="Q765" s="58"/>
      <c r="R765" s="52"/>
      <c r="S765" s="60"/>
      <c r="T765" s="60"/>
      <c r="U765" s="60"/>
      <c r="V765" s="60"/>
      <c r="W765" s="20" t="b">
        <f t="shared" si="24"/>
        <v>1</v>
      </c>
      <c r="X765" s="19" t="b">
        <f t="shared" si="25"/>
        <v>1</v>
      </c>
      <c r="Y765" s="19" t="e">
        <f>O765&gt;___Summary!#REF!</f>
        <v>#REF!</v>
      </c>
      <c r="XEU765" s="189"/>
      <c r="XEV765" s="189"/>
      <c r="XEW765" s="189"/>
      <c r="XEX765" s="189"/>
      <c r="XEY765" s="189"/>
      <c r="XEZ765" s="189"/>
      <c r="XFA765" s="189"/>
      <c r="XFB765" s="189"/>
      <c r="XFC765" s="189"/>
      <c r="XFD765" s="189"/>
    </row>
    <row r="766" spans="1:25 16375:16384" s="54" customFormat="1" ht="42" customHeight="1" x14ac:dyDescent="0.2">
      <c r="A766" s="60"/>
      <c r="B766" s="60"/>
      <c r="C766" s="61"/>
      <c r="D766" s="61"/>
      <c r="E766" s="61"/>
      <c r="F766" s="61"/>
      <c r="G766" s="61"/>
      <c r="H766" s="61"/>
      <c r="I766" s="60"/>
      <c r="J766" s="60"/>
      <c r="K766" s="87"/>
      <c r="L766" s="62"/>
      <c r="M766" s="63"/>
      <c r="N766" s="64"/>
      <c r="O766" s="58"/>
      <c r="P766" s="64"/>
      <c r="Q766" s="58"/>
      <c r="R766" s="52"/>
      <c r="S766" s="60"/>
      <c r="T766" s="60"/>
      <c r="U766" s="60"/>
      <c r="V766" s="60"/>
      <c r="W766" s="20" t="b">
        <f t="shared" si="24"/>
        <v>1</v>
      </c>
      <c r="X766" s="19" t="b">
        <f t="shared" si="25"/>
        <v>1</v>
      </c>
      <c r="Y766" s="19" t="e">
        <f>O766&gt;___Summary!#REF!</f>
        <v>#REF!</v>
      </c>
      <c r="XEU766" s="189"/>
      <c r="XEV766" s="189"/>
      <c r="XEW766" s="189"/>
      <c r="XEX766" s="189"/>
      <c r="XEY766" s="189"/>
      <c r="XEZ766" s="189"/>
      <c r="XFA766" s="189"/>
      <c r="XFB766" s="189"/>
      <c r="XFC766" s="189"/>
      <c r="XFD766" s="189"/>
    </row>
    <row r="767" spans="1:25 16375:16384" s="54" customFormat="1" ht="42" customHeight="1" x14ac:dyDescent="0.2">
      <c r="A767" s="60"/>
      <c r="B767" s="60"/>
      <c r="C767" s="61"/>
      <c r="D767" s="61"/>
      <c r="E767" s="61"/>
      <c r="F767" s="61"/>
      <c r="G767" s="61"/>
      <c r="H767" s="61"/>
      <c r="I767" s="60"/>
      <c r="J767" s="60"/>
      <c r="K767" s="87"/>
      <c r="L767" s="62"/>
      <c r="M767" s="63"/>
      <c r="N767" s="64"/>
      <c r="O767" s="58"/>
      <c r="P767" s="64"/>
      <c r="Q767" s="58"/>
      <c r="R767" s="52"/>
      <c r="S767" s="60"/>
      <c r="T767" s="60"/>
      <c r="U767" s="60"/>
      <c r="V767" s="60"/>
      <c r="W767" s="20" t="b">
        <f t="shared" si="24"/>
        <v>1</v>
      </c>
      <c r="X767" s="19" t="b">
        <f t="shared" si="25"/>
        <v>1</v>
      </c>
      <c r="Y767" s="19" t="e">
        <f>O767&gt;___Summary!#REF!</f>
        <v>#REF!</v>
      </c>
      <c r="XEU767" s="189"/>
      <c r="XEV767" s="189"/>
      <c r="XEW767" s="189"/>
      <c r="XEX767" s="189"/>
      <c r="XEY767" s="189"/>
      <c r="XEZ767" s="189"/>
      <c r="XFA767" s="189"/>
      <c r="XFB767" s="189"/>
      <c r="XFC767" s="189"/>
      <c r="XFD767" s="189"/>
    </row>
    <row r="768" spans="1:25 16375:16384" s="54" customFormat="1" ht="42" customHeight="1" x14ac:dyDescent="0.2">
      <c r="A768" s="60"/>
      <c r="B768" s="60"/>
      <c r="C768" s="61"/>
      <c r="D768" s="61"/>
      <c r="E768" s="61"/>
      <c r="F768" s="61"/>
      <c r="G768" s="61"/>
      <c r="H768" s="61"/>
      <c r="I768" s="60"/>
      <c r="J768" s="60"/>
      <c r="K768" s="87"/>
      <c r="L768" s="62"/>
      <c r="M768" s="63"/>
      <c r="N768" s="64"/>
      <c r="O768" s="58"/>
      <c r="P768" s="64"/>
      <c r="Q768" s="58"/>
      <c r="R768" s="52"/>
      <c r="S768" s="60"/>
      <c r="T768" s="60"/>
      <c r="U768" s="60"/>
      <c r="V768" s="60"/>
      <c r="W768" s="20" t="b">
        <f t="shared" si="24"/>
        <v>1</v>
      </c>
      <c r="X768" s="19" t="b">
        <f t="shared" si="25"/>
        <v>1</v>
      </c>
      <c r="Y768" s="19" t="e">
        <f>O768&gt;___Summary!#REF!</f>
        <v>#REF!</v>
      </c>
      <c r="XEU768" s="189"/>
      <c r="XEV768" s="189"/>
      <c r="XEW768" s="189"/>
      <c r="XEX768" s="189"/>
      <c r="XEY768" s="189"/>
      <c r="XEZ768" s="189"/>
      <c r="XFA768" s="189"/>
      <c r="XFB768" s="189"/>
      <c r="XFC768" s="189"/>
      <c r="XFD768" s="189"/>
    </row>
    <row r="769" spans="1:25 16375:16384" s="54" customFormat="1" ht="42" customHeight="1" x14ac:dyDescent="0.2">
      <c r="A769" s="60"/>
      <c r="B769" s="60"/>
      <c r="C769" s="61"/>
      <c r="D769" s="61"/>
      <c r="E769" s="61"/>
      <c r="F769" s="61"/>
      <c r="G769" s="61"/>
      <c r="H769" s="61"/>
      <c r="I769" s="60"/>
      <c r="J769" s="60"/>
      <c r="K769" s="87"/>
      <c r="L769" s="62"/>
      <c r="M769" s="63"/>
      <c r="N769" s="64"/>
      <c r="O769" s="58"/>
      <c r="P769" s="64"/>
      <c r="Q769" s="58"/>
      <c r="R769" s="52"/>
      <c r="S769" s="60"/>
      <c r="T769" s="60"/>
      <c r="U769" s="60"/>
      <c r="V769" s="60"/>
      <c r="W769" s="20" t="b">
        <f t="shared" si="24"/>
        <v>1</v>
      </c>
      <c r="X769" s="19" t="b">
        <f t="shared" si="25"/>
        <v>1</v>
      </c>
      <c r="Y769" s="19" t="e">
        <f>O769&gt;___Summary!#REF!</f>
        <v>#REF!</v>
      </c>
      <c r="XEU769" s="189"/>
      <c r="XEV769" s="189"/>
      <c r="XEW769" s="189"/>
      <c r="XEX769" s="189"/>
      <c r="XEY769" s="189"/>
      <c r="XEZ769" s="189"/>
      <c r="XFA769" s="189"/>
      <c r="XFB769" s="189"/>
      <c r="XFC769" s="189"/>
      <c r="XFD769" s="189"/>
    </row>
    <row r="770" spans="1:25 16375:16384" s="54" customFormat="1" ht="42" customHeight="1" x14ac:dyDescent="0.2">
      <c r="A770" s="60"/>
      <c r="B770" s="60"/>
      <c r="C770" s="61"/>
      <c r="D770" s="61"/>
      <c r="E770" s="61"/>
      <c r="F770" s="61"/>
      <c r="G770" s="61"/>
      <c r="H770" s="61"/>
      <c r="I770" s="60"/>
      <c r="J770" s="60"/>
      <c r="K770" s="87"/>
      <c r="L770" s="62"/>
      <c r="M770" s="63"/>
      <c r="N770" s="64"/>
      <c r="O770" s="58"/>
      <c r="P770" s="64"/>
      <c r="Q770" s="58"/>
      <c r="R770" s="52"/>
      <c r="S770" s="60"/>
      <c r="T770" s="60"/>
      <c r="U770" s="60"/>
      <c r="V770" s="60"/>
      <c r="W770" s="20" t="b">
        <f t="shared" si="24"/>
        <v>1</v>
      </c>
      <c r="X770" s="19" t="b">
        <f t="shared" si="25"/>
        <v>1</v>
      </c>
      <c r="Y770" s="19" t="e">
        <f>O770&gt;___Summary!#REF!</f>
        <v>#REF!</v>
      </c>
      <c r="XEU770" s="189"/>
      <c r="XEV770" s="189"/>
      <c r="XEW770" s="189"/>
      <c r="XEX770" s="189"/>
      <c r="XEY770" s="189"/>
      <c r="XEZ770" s="189"/>
      <c r="XFA770" s="189"/>
      <c r="XFB770" s="189"/>
      <c r="XFC770" s="189"/>
      <c r="XFD770" s="189"/>
    </row>
    <row r="771" spans="1:25 16375:16384" s="54" customFormat="1" ht="42" customHeight="1" x14ac:dyDescent="0.2">
      <c r="A771" s="60"/>
      <c r="B771" s="60"/>
      <c r="C771" s="61"/>
      <c r="D771" s="61"/>
      <c r="E771" s="61"/>
      <c r="F771" s="61"/>
      <c r="G771" s="61"/>
      <c r="H771" s="61"/>
      <c r="I771" s="60"/>
      <c r="J771" s="60"/>
      <c r="K771" s="87"/>
      <c r="L771" s="62"/>
      <c r="M771" s="63"/>
      <c r="N771" s="64"/>
      <c r="O771" s="58"/>
      <c r="P771" s="64"/>
      <c r="Q771" s="58"/>
      <c r="R771" s="52"/>
      <c r="S771" s="60"/>
      <c r="T771" s="60"/>
      <c r="U771" s="60"/>
      <c r="V771" s="60"/>
      <c r="W771" s="20" t="b">
        <f t="shared" si="24"/>
        <v>1</v>
      </c>
      <c r="X771" s="19" t="b">
        <f t="shared" si="25"/>
        <v>1</v>
      </c>
      <c r="Y771" s="19" t="e">
        <f>O771&gt;___Summary!#REF!</f>
        <v>#REF!</v>
      </c>
      <c r="XEU771" s="189"/>
      <c r="XEV771" s="189"/>
      <c r="XEW771" s="189"/>
      <c r="XEX771" s="189"/>
      <c r="XEY771" s="189"/>
      <c r="XEZ771" s="189"/>
      <c r="XFA771" s="189"/>
      <c r="XFB771" s="189"/>
      <c r="XFC771" s="189"/>
      <c r="XFD771" s="189"/>
    </row>
    <row r="772" spans="1:25 16375:16384" s="54" customFormat="1" ht="42" customHeight="1" x14ac:dyDescent="0.2">
      <c r="A772" s="60"/>
      <c r="B772" s="60"/>
      <c r="C772" s="61"/>
      <c r="D772" s="61"/>
      <c r="E772" s="61"/>
      <c r="F772" s="61"/>
      <c r="G772" s="61"/>
      <c r="H772" s="61"/>
      <c r="I772" s="60"/>
      <c r="J772" s="60"/>
      <c r="K772" s="87"/>
      <c r="L772" s="62"/>
      <c r="M772" s="63"/>
      <c r="N772" s="64"/>
      <c r="O772" s="58"/>
      <c r="P772" s="64"/>
      <c r="Q772" s="58"/>
      <c r="R772" s="52"/>
      <c r="S772" s="60"/>
      <c r="T772" s="60"/>
      <c r="U772" s="60"/>
      <c r="V772" s="60"/>
      <c r="W772" s="20" t="b">
        <f t="shared" si="24"/>
        <v>1</v>
      </c>
      <c r="X772" s="19" t="b">
        <f t="shared" si="25"/>
        <v>1</v>
      </c>
      <c r="Y772" s="19" t="e">
        <f>O772&gt;___Summary!#REF!</f>
        <v>#REF!</v>
      </c>
      <c r="XEU772" s="189"/>
      <c r="XEV772" s="189"/>
      <c r="XEW772" s="189"/>
      <c r="XEX772" s="189"/>
      <c r="XEY772" s="189"/>
      <c r="XEZ772" s="189"/>
      <c r="XFA772" s="189"/>
      <c r="XFB772" s="189"/>
      <c r="XFC772" s="189"/>
      <c r="XFD772" s="189"/>
    </row>
    <row r="773" spans="1:25 16375:16384" s="54" customFormat="1" ht="42" customHeight="1" x14ac:dyDescent="0.2">
      <c r="A773" s="60"/>
      <c r="B773" s="60"/>
      <c r="C773" s="61"/>
      <c r="D773" s="61"/>
      <c r="E773" s="61"/>
      <c r="F773" s="61"/>
      <c r="G773" s="61"/>
      <c r="H773" s="61"/>
      <c r="I773" s="60"/>
      <c r="J773" s="60"/>
      <c r="K773" s="87"/>
      <c r="L773" s="62"/>
      <c r="M773" s="63"/>
      <c r="N773" s="64"/>
      <c r="O773" s="58"/>
      <c r="P773" s="64"/>
      <c r="Q773" s="58"/>
      <c r="R773" s="52"/>
      <c r="S773" s="60"/>
      <c r="T773" s="60"/>
      <c r="U773" s="60"/>
      <c r="V773" s="60"/>
      <c r="W773" s="20" t="b">
        <f t="shared" si="24"/>
        <v>1</v>
      </c>
      <c r="X773" s="19" t="b">
        <f t="shared" si="25"/>
        <v>1</v>
      </c>
      <c r="Y773" s="19" t="e">
        <f>O773&gt;___Summary!#REF!</f>
        <v>#REF!</v>
      </c>
      <c r="XEU773" s="189"/>
      <c r="XEV773" s="189"/>
      <c r="XEW773" s="189"/>
      <c r="XEX773" s="189"/>
      <c r="XEY773" s="189"/>
      <c r="XEZ773" s="189"/>
      <c r="XFA773" s="189"/>
      <c r="XFB773" s="189"/>
      <c r="XFC773" s="189"/>
      <c r="XFD773" s="189"/>
    </row>
    <row r="774" spans="1:25 16375:16384" s="54" customFormat="1" ht="42" customHeight="1" x14ac:dyDescent="0.2">
      <c r="A774" s="60"/>
      <c r="B774" s="60"/>
      <c r="C774" s="61"/>
      <c r="D774" s="61"/>
      <c r="E774" s="61"/>
      <c r="F774" s="61"/>
      <c r="G774" s="61"/>
      <c r="H774" s="61"/>
      <c r="I774" s="60"/>
      <c r="J774" s="60"/>
      <c r="K774" s="87"/>
      <c r="L774" s="62"/>
      <c r="M774" s="63"/>
      <c r="N774" s="64"/>
      <c r="O774" s="58"/>
      <c r="P774" s="64"/>
      <c r="Q774" s="58"/>
      <c r="R774" s="52"/>
      <c r="S774" s="60"/>
      <c r="T774" s="60"/>
      <c r="U774" s="60"/>
      <c r="V774" s="60"/>
      <c r="W774" s="20" t="b">
        <f t="shared" si="24"/>
        <v>1</v>
      </c>
      <c r="X774" s="19" t="b">
        <f t="shared" si="25"/>
        <v>1</v>
      </c>
      <c r="Y774" s="19" t="e">
        <f>O774&gt;___Summary!#REF!</f>
        <v>#REF!</v>
      </c>
      <c r="XEU774" s="189"/>
      <c r="XEV774" s="189"/>
      <c r="XEW774" s="189"/>
      <c r="XEX774" s="189"/>
      <c r="XEY774" s="189"/>
      <c r="XEZ774" s="189"/>
      <c r="XFA774" s="189"/>
      <c r="XFB774" s="189"/>
      <c r="XFC774" s="189"/>
      <c r="XFD774" s="189"/>
    </row>
    <row r="775" spans="1:25 16375:16384" s="54" customFormat="1" ht="42" customHeight="1" x14ac:dyDescent="0.2">
      <c r="A775" s="60"/>
      <c r="B775" s="60"/>
      <c r="C775" s="61"/>
      <c r="D775" s="61"/>
      <c r="E775" s="61"/>
      <c r="F775" s="61"/>
      <c r="G775" s="61"/>
      <c r="H775" s="61"/>
      <c r="I775" s="60"/>
      <c r="J775" s="60"/>
      <c r="K775" s="87"/>
      <c r="L775" s="62"/>
      <c r="M775" s="63"/>
      <c r="N775" s="64"/>
      <c r="O775" s="58"/>
      <c r="P775" s="64"/>
      <c r="Q775" s="58"/>
      <c r="R775" s="52"/>
      <c r="S775" s="60"/>
      <c r="T775" s="60"/>
      <c r="U775" s="60"/>
      <c r="V775" s="60"/>
      <c r="W775" s="20" t="b">
        <f t="shared" si="24"/>
        <v>1</v>
      </c>
      <c r="X775" s="19" t="b">
        <f t="shared" si="25"/>
        <v>1</v>
      </c>
      <c r="Y775" s="19" t="e">
        <f>O775&gt;___Summary!#REF!</f>
        <v>#REF!</v>
      </c>
      <c r="XEU775" s="189"/>
      <c r="XEV775" s="189"/>
      <c r="XEW775" s="189"/>
      <c r="XEX775" s="189"/>
      <c r="XEY775" s="189"/>
      <c r="XEZ775" s="189"/>
      <c r="XFA775" s="189"/>
      <c r="XFB775" s="189"/>
      <c r="XFC775" s="189"/>
      <c r="XFD775" s="189"/>
    </row>
    <row r="776" spans="1:25 16375:16384" s="54" customFormat="1" ht="42" customHeight="1" x14ac:dyDescent="0.2">
      <c r="A776" s="60"/>
      <c r="B776" s="60"/>
      <c r="C776" s="61"/>
      <c r="D776" s="61"/>
      <c r="E776" s="61"/>
      <c r="F776" s="61"/>
      <c r="G776" s="61"/>
      <c r="H776" s="61"/>
      <c r="I776" s="60"/>
      <c r="J776" s="60"/>
      <c r="K776" s="87"/>
      <c r="L776" s="62"/>
      <c r="M776" s="63"/>
      <c r="N776" s="64"/>
      <c r="O776" s="58"/>
      <c r="P776" s="64"/>
      <c r="Q776" s="58"/>
      <c r="R776" s="52"/>
      <c r="S776" s="60"/>
      <c r="T776" s="60"/>
      <c r="U776" s="60"/>
      <c r="V776" s="60"/>
      <c r="W776" s="20" t="b">
        <f t="shared" si="24"/>
        <v>1</v>
      </c>
      <c r="X776" s="19" t="b">
        <f t="shared" si="25"/>
        <v>1</v>
      </c>
      <c r="Y776" s="19" t="e">
        <f>O776&gt;___Summary!#REF!</f>
        <v>#REF!</v>
      </c>
      <c r="XEU776" s="189"/>
      <c r="XEV776" s="189"/>
      <c r="XEW776" s="189"/>
      <c r="XEX776" s="189"/>
      <c r="XEY776" s="189"/>
      <c r="XEZ776" s="189"/>
      <c r="XFA776" s="189"/>
      <c r="XFB776" s="189"/>
      <c r="XFC776" s="189"/>
      <c r="XFD776" s="189"/>
    </row>
    <row r="777" spans="1:25 16375:16384" s="54" customFormat="1" ht="42" customHeight="1" x14ac:dyDescent="0.2">
      <c r="A777" s="60"/>
      <c r="B777" s="60"/>
      <c r="C777" s="61"/>
      <c r="D777" s="61"/>
      <c r="E777" s="61"/>
      <c r="F777" s="61"/>
      <c r="G777" s="61"/>
      <c r="H777" s="61"/>
      <c r="I777" s="60"/>
      <c r="J777" s="60"/>
      <c r="K777" s="87"/>
      <c r="L777" s="62"/>
      <c r="M777" s="63"/>
      <c r="N777" s="64"/>
      <c r="O777" s="58"/>
      <c r="P777" s="64"/>
      <c r="Q777" s="58"/>
      <c r="R777" s="52"/>
      <c r="S777" s="60"/>
      <c r="T777" s="60"/>
      <c r="U777" s="60"/>
      <c r="V777" s="60"/>
      <c r="W777" s="20" t="b">
        <f t="shared" si="24"/>
        <v>1</v>
      </c>
      <c r="X777" s="19" t="b">
        <f t="shared" si="25"/>
        <v>1</v>
      </c>
      <c r="Y777" s="19" t="e">
        <f>O777&gt;___Summary!#REF!</f>
        <v>#REF!</v>
      </c>
      <c r="XEU777" s="189"/>
      <c r="XEV777" s="189"/>
      <c r="XEW777" s="189"/>
      <c r="XEX777" s="189"/>
      <c r="XEY777" s="189"/>
      <c r="XEZ777" s="189"/>
      <c r="XFA777" s="189"/>
      <c r="XFB777" s="189"/>
      <c r="XFC777" s="189"/>
      <c r="XFD777" s="189"/>
    </row>
    <row r="778" spans="1:25 16375:16384" s="54" customFormat="1" ht="42" customHeight="1" x14ac:dyDescent="0.2">
      <c r="A778" s="60"/>
      <c r="B778" s="60"/>
      <c r="C778" s="61"/>
      <c r="D778" s="61"/>
      <c r="E778" s="61"/>
      <c r="F778" s="61"/>
      <c r="G778" s="61"/>
      <c r="H778" s="61"/>
      <c r="I778" s="60"/>
      <c r="J778" s="60"/>
      <c r="K778" s="87"/>
      <c r="L778" s="62"/>
      <c r="M778" s="63"/>
      <c r="N778" s="64"/>
      <c r="O778" s="58"/>
      <c r="P778" s="64"/>
      <c r="Q778" s="58"/>
      <c r="R778" s="52"/>
      <c r="S778" s="60"/>
      <c r="T778" s="60"/>
      <c r="U778" s="60"/>
      <c r="V778" s="60"/>
      <c r="W778" s="20" t="b">
        <f t="shared" si="24"/>
        <v>1</v>
      </c>
      <c r="X778" s="19" t="b">
        <f t="shared" si="25"/>
        <v>1</v>
      </c>
      <c r="Y778" s="19" t="e">
        <f>O778&gt;___Summary!#REF!</f>
        <v>#REF!</v>
      </c>
      <c r="XEU778" s="189"/>
      <c r="XEV778" s="189"/>
      <c r="XEW778" s="189"/>
      <c r="XEX778" s="189"/>
      <c r="XEY778" s="189"/>
      <c r="XEZ778" s="189"/>
      <c r="XFA778" s="189"/>
      <c r="XFB778" s="189"/>
      <c r="XFC778" s="189"/>
      <c r="XFD778" s="189"/>
    </row>
    <row r="779" spans="1:25 16375:16384" s="54" customFormat="1" ht="42" customHeight="1" x14ac:dyDescent="0.2">
      <c r="A779" s="60"/>
      <c r="B779" s="60"/>
      <c r="C779" s="61"/>
      <c r="D779" s="61"/>
      <c r="E779" s="61"/>
      <c r="F779" s="61"/>
      <c r="G779" s="61"/>
      <c r="H779" s="61"/>
      <c r="I779" s="60"/>
      <c r="J779" s="60"/>
      <c r="K779" s="87"/>
      <c r="L779" s="62"/>
      <c r="M779" s="63"/>
      <c r="N779" s="64"/>
      <c r="O779" s="58"/>
      <c r="P779" s="64"/>
      <c r="Q779" s="58"/>
      <c r="R779" s="52"/>
      <c r="S779" s="60"/>
      <c r="T779" s="60"/>
      <c r="U779" s="60"/>
      <c r="V779" s="60"/>
      <c r="W779" s="20" t="b">
        <f t="shared" si="24"/>
        <v>1</v>
      </c>
      <c r="X779" s="19" t="b">
        <f t="shared" si="25"/>
        <v>1</v>
      </c>
      <c r="Y779" s="19" t="e">
        <f>O779&gt;___Summary!#REF!</f>
        <v>#REF!</v>
      </c>
      <c r="XEU779" s="189"/>
      <c r="XEV779" s="189"/>
      <c r="XEW779" s="189"/>
      <c r="XEX779" s="189"/>
      <c r="XEY779" s="189"/>
      <c r="XEZ779" s="189"/>
      <c r="XFA779" s="189"/>
      <c r="XFB779" s="189"/>
      <c r="XFC779" s="189"/>
      <c r="XFD779" s="189"/>
    </row>
    <row r="780" spans="1:25 16375:16384" s="54" customFormat="1" ht="42" customHeight="1" x14ac:dyDescent="0.2">
      <c r="A780" s="60"/>
      <c r="B780" s="60"/>
      <c r="C780" s="61"/>
      <c r="D780" s="61"/>
      <c r="E780" s="61"/>
      <c r="F780" s="61"/>
      <c r="G780" s="61"/>
      <c r="H780" s="61"/>
      <c r="I780" s="60"/>
      <c r="J780" s="60"/>
      <c r="K780" s="87"/>
      <c r="L780" s="62"/>
      <c r="M780" s="63"/>
      <c r="N780" s="64"/>
      <c r="O780" s="58"/>
      <c r="P780" s="64"/>
      <c r="Q780" s="58"/>
      <c r="R780" s="52"/>
      <c r="S780" s="60"/>
      <c r="T780" s="60"/>
      <c r="U780" s="60"/>
      <c r="V780" s="60"/>
      <c r="W780" s="20" t="b">
        <f t="shared" si="24"/>
        <v>1</v>
      </c>
      <c r="X780" s="19" t="b">
        <f t="shared" si="25"/>
        <v>1</v>
      </c>
      <c r="Y780" s="19" t="e">
        <f>O780&gt;___Summary!#REF!</f>
        <v>#REF!</v>
      </c>
      <c r="XEU780" s="189"/>
      <c r="XEV780" s="189"/>
      <c r="XEW780" s="189"/>
      <c r="XEX780" s="189"/>
      <c r="XEY780" s="189"/>
      <c r="XEZ780" s="189"/>
      <c r="XFA780" s="189"/>
      <c r="XFB780" s="189"/>
      <c r="XFC780" s="189"/>
      <c r="XFD780" s="189"/>
    </row>
    <row r="781" spans="1:25 16375:16384" s="54" customFormat="1" ht="42" customHeight="1" x14ac:dyDescent="0.2">
      <c r="A781" s="60"/>
      <c r="B781" s="60"/>
      <c r="C781" s="61"/>
      <c r="D781" s="61"/>
      <c r="E781" s="61"/>
      <c r="F781" s="61"/>
      <c r="G781" s="61"/>
      <c r="H781" s="61"/>
      <c r="I781" s="60"/>
      <c r="J781" s="60"/>
      <c r="K781" s="87"/>
      <c r="L781" s="62"/>
      <c r="M781" s="63"/>
      <c r="N781" s="64"/>
      <c r="O781" s="58"/>
      <c r="P781" s="64"/>
      <c r="Q781" s="58"/>
      <c r="R781" s="52"/>
      <c r="S781" s="60"/>
      <c r="T781" s="60"/>
      <c r="U781" s="60"/>
      <c r="V781" s="60"/>
      <c r="W781" s="20" t="b">
        <f t="shared" si="24"/>
        <v>1</v>
      </c>
      <c r="X781" s="19" t="b">
        <f t="shared" si="25"/>
        <v>1</v>
      </c>
      <c r="Y781" s="19" t="e">
        <f>O781&gt;___Summary!#REF!</f>
        <v>#REF!</v>
      </c>
      <c r="XEU781" s="189"/>
      <c r="XEV781" s="189"/>
      <c r="XEW781" s="189"/>
      <c r="XEX781" s="189"/>
      <c r="XEY781" s="189"/>
      <c r="XEZ781" s="189"/>
      <c r="XFA781" s="189"/>
      <c r="XFB781" s="189"/>
      <c r="XFC781" s="189"/>
      <c r="XFD781" s="189"/>
    </row>
    <row r="782" spans="1:25 16375:16384" s="54" customFormat="1" ht="42" customHeight="1" x14ac:dyDescent="0.2">
      <c r="A782" s="60"/>
      <c r="B782" s="60"/>
      <c r="C782" s="61"/>
      <c r="D782" s="61"/>
      <c r="E782" s="61"/>
      <c r="F782" s="61"/>
      <c r="G782" s="61"/>
      <c r="H782" s="61"/>
      <c r="I782" s="60"/>
      <c r="J782" s="60"/>
      <c r="K782" s="87"/>
      <c r="L782" s="62"/>
      <c r="M782" s="63"/>
      <c r="N782" s="64"/>
      <c r="O782" s="58"/>
      <c r="P782" s="64"/>
      <c r="Q782" s="58"/>
      <c r="R782" s="52"/>
      <c r="S782" s="60"/>
      <c r="T782" s="60"/>
      <c r="U782" s="60"/>
      <c r="V782" s="60"/>
      <c r="W782" s="20" t="b">
        <f t="shared" si="24"/>
        <v>1</v>
      </c>
      <c r="X782" s="19" t="b">
        <f t="shared" si="25"/>
        <v>1</v>
      </c>
      <c r="Y782" s="19" t="e">
        <f>O782&gt;___Summary!#REF!</f>
        <v>#REF!</v>
      </c>
      <c r="XEU782" s="189"/>
      <c r="XEV782" s="189"/>
      <c r="XEW782" s="189"/>
      <c r="XEX782" s="189"/>
      <c r="XEY782" s="189"/>
      <c r="XEZ782" s="189"/>
      <c r="XFA782" s="189"/>
      <c r="XFB782" s="189"/>
      <c r="XFC782" s="189"/>
      <c r="XFD782" s="189"/>
    </row>
    <row r="783" spans="1:25 16375:16384" s="54" customFormat="1" ht="42" customHeight="1" x14ac:dyDescent="0.2">
      <c r="A783" s="60"/>
      <c r="B783" s="60"/>
      <c r="C783" s="61"/>
      <c r="D783" s="61"/>
      <c r="E783" s="61"/>
      <c r="F783" s="61"/>
      <c r="G783" s="61"/>
      <c r="H783" s="61"/>
      <c r="I783" s="60"/>
      <c r="J783" s="60"/>
      <c r="K783" s="87"/>
      <c r="L783" s="62"/>
      <c r="M783" s="63"/>
      <c r="N783" s="64"/>
      <c r="O783" s="58"/>
      <c r="P783" s="64"/>
      <c r="Q783" s="58"/>
      <c r="R783" s="52"/>
      <c r="S783" s="60"/>
      <c r="T783" s="60"/>
      <c r="U783" s="60"/>
      <c r="V783" s="60"/>
      <c r="W783" s="20" t="b">
        <f t="shared" si="24"/>
        <v>1</v>
      </c>
      <c r="X783" s="19" t="b">
        <f t="shared" si="25"/>
        <v>1</v>
      </c>
      <c r="Y783" s="19" t="e">
        <f>O783&gt;___Summary!#REF!</f>
        <v>#REF!</v>
      </c>
      <c r="XEU783" s="189"/>
      <c r="XEV783" s="189"/>
      <c r="XEW783" s="189"/>
      <c r="XEX783" s="189"/>
      <c r="XEY783" s="189"/>
      <c r="XEZ783" s="189"/>
      <c r="XFA783" s="189"/>
      <c r="XFB783" s="189"/>
      <c r="XFC783" s="189"/>
      <c r="XFD783" s="189"/>
    </row>
    <row r="784" spans="1:25 16375:16384" s="54" customFormat="1" ht="42" customHeight="1" x14ac:dyDescent="0.2">
      <c r="A784" s="60"/>
      <c r="B784" s="60"/>
      <c r="C784" s="61"/>
      <c r="D784" s="61"/>
      <c r="E784" s="61"/>
      <c r="F784" s="61"/>
      <c r="G784" s="61"/>
      <c r="H784" s="61"/>
      <c r="I784" s="60"/>
      <c r="J784" s="60"/>
      <c r="K784" s="87"/>
      <c r="L784" s="62"/>
      <c r="M784" s="63"/>
      <c r="N784" s="64"/>
      <c r="O784" s="58"/>
      <c r="P784" s="64"/>
      <c r="Q784" s="58"/>
      <c r="R784" s="52"/>
      <c r="S784" s="60"/>
      <c r="T784" s="60"/>
      <c r="U784" s="60"/>
      <c r="V784" s="60"/>
      <c r="W784" s="20" t="b">
        <f t="shared" si="24"/>
        <v>1</v>
      </c>
      <c r="X784" s="19" t="b">
        <f t="shared" si="25"/>
        <v>1</v>
      </c>
      <c r="Y784" s="19" t="e">
        <f>O784&gt;___Summary!#REF!</f>
        <v>#REF!</v>
      </c>
      <c r="XEU784" s="189"/>
      <c r="XEV784" s="189"/>
      <c r="XEW784" s="189"/>
      <c r="XEX784" s="189"/>
      <c r="XEY784" s="189"/>
      <c r="XEZ784" s="189"/>
      <c r="XFA784" s="189"/>
      <c r="XFB784" s="189"/>
      <c r="XFC784" s="189"/>
      <c r="XFD784" s="189"/>
    </row>
    <row r="785" spans="1:25 16375:16384" s="54" customFormat="1" ht="42" customHeight="1" x14ac:dyDescent="0.2">
      <c r="A785" s="60"/>
      <c r="B785" s="60"/>
      <c r="C785" s="61"/>
      <c r="D785" s="61"/>
      <c r="E785" s="61"/>
      <c r="F785" s="61"/>
      <c r="G785" s="61"/>
      <c r="H785" s="61"/>
      <c r="I785" s="60"/>
      <c r="J785" s="60"/>
      <c r="K785" s="87"/>
      <c r="L785" s="62"/>
      <c r="M785" s="63"/>
      <c r="N785" s="64"/>
      <c r="O785" s="58"/>
      <c r="P785" s="64"/>
      <c r="Q785" s="58"/>
      <c r="R785" s="52"/>
      <c r="S785" s="60"/>
      <c r="T785" s="60"/>
      <c r="U785" s="60"/>
      <c r="V785" s="60"/>
      <c r="W785" s="20" t="b">
        <f t="shared" si="24"/>
        <v>1</v>
      </c>
      <c r="X785" s="19" t="b">
        <f t="shared" si="25"/>
        <v>1</v>
      </c>
      <c r="Y785" s="19" t="e">
        <f>O785&gt;___Summary!#REF!</f>
        <v>#REF!</v>
      </c>
      <c r="XEU785" s="189"/>
      <c r="XEV785" s="189"/>
      <c r="XEW785" s="189"/>
      <c r="XEX785" s="189"/>
      <c r="XEY785" s="189"/>
      <c r="XEZ785" s="189"/>
      <c r="XFA785" s="189"/>
      <c r="XFB785" s="189"/>
      <c r="XFC785" s="189"/>
      <c r="XFD785" s="189"/>
    </row>
    <row r="786" spans="1:25 16375:16384" s="54" customFormat="1" ht="42" customHeight="1" x14ac:dyDescent="0.2">
      <c r="A786" s="60"/>
      <c r="B786" s="60"/>
      <c r="C786" s="61"/>
      <c r="D786" s="61"/>
      <c r="E786" s="61"/>
      <c r="F786" s="61"/>
      <c r="G786" s="61"/>
      <c r="H786" s="61"/>
      <c r="I786" s="60"/>
      <c r="J786" s="60"/>
      <c r="K786" s="87"/>
      <c r="L786" s="62"/>
      <c r="M786" s="63"/>
      <c r="N786" s="64"/>
      <c r="O786" s="58"/>
      <c r="P786" s="64"/>
      <c r="Q786" s="58"/>
      <c r="R786" s="52"/>
      <c r="S786" s="60"/>
      <c r="T786" s="60"/>
      <c r="U786" s="60"/>
      <c r="V786" s="60"/>
      <c r="W786" s="20" t="b">
        <f t="shared" si="24"/>
        <v>1</v>
      </c>
      <c r="X786" s="19" t="b">
        <f t="shared" si="25"/>
        <v>1</v>
      </c>
      <c r="Y786" s="19" t="e">
        <f>O786&gt;___Summary!#REF!</f>
        <v>#REF!</v>
      </c>
      <c r="XEU786" s="189"/>
      <c r="XEV786" s="189"/>
      <c r="XEW786" s="189"/>
      <c r="XEX786" s="189"/>
      <c r="XEY786" s="189"/>
      <c r="XEZ786" s="189"/>
      <c r="XFA786" s="189"/>
      <c r="XFB786" s="189"/>
      <c r="XFC786" s="189"/>
      <c r="XFD786" s="189"/>
    </row>
    <row r="787" spans="1:25 16375:16384" s="54" customFormat="1" ht="42" customHeight="1" x14ac:dyDescent="0.2">
      <c r="A787" s="60"/>
      <c r="B787" s="60"/>
      <c r="C787" s="61"/>
      <c r="D787" s="61"/>
      <c r="E787" s="61"/>
      <c r="F787" s="61"/>
      <c r="G787" s="61"/>
      <c r="H787" s="61"/>
      <c r="I787" s="60"/>
      <c r="J787" s="60"/>
      <c r="K787" s="87"/>
      <c r="L787" s="62"/>
      <c r="M787" s="63"/>
      <c r="N787" s="64"/>
      <c r="O787" s="58"/>
      <c r="P787" s="64"/>
      <c r="Q787" s="58"/>
      <c r="R787" s="52"/>
      <c r="S787" s="60"/>
      <c r="T787" s="60"/>
      <c r="U787" s="60"/>
      <c r="V787" s="60"/>
      <c r="W787" s="20" t="b">
        <f t="shared" si="24"/>
        <v>1</v>
      </c>
      <c r="X787" s="19" t="b">
        <f t="shared" si="25"/>
        <v>1</v>
      </c>
      <c r="Y787" s="19" t="e">
        <f>O787&gt;___Summary!#REF!</f>
        <v>#REF!</v>
      </c>
      <c r="XEU787" s="189"/>
      <c r="XEV787" s="189"/>
      <c r="XEW787" s="189"/>
      <c r="XEX787" s="189"/>
      <c r="XEY787" s="189"/>
      <c r="XEZ787" s="189"/>
      <c r="XFA787" s="189"/>
      <c r="XFB787" s="189"/>
      <c r="XFC787" s="189"/>
      <c r="XFD787" s="189"/>
    </row>
    <row r="788" spans="1:25 16375:16384" s="54" customFormat="1" ht="42" customHeight="1" x14ac:dyDescent="0.2">
      <c r="A788" s="60"/>
      <c r="B788" s="60"/>
      <c r="C788" s="61"/>
      <c r="D788" s="61"/>
      <c r="E788" s="61"/>
      <c r="F788" s="61"/>
      <c r="G788" s="61"/>
      <c r="H788" s="61"/>
      <c r="I788" s="60"/>
      <c r="J788" s="60"/>
      <c r="K788" s="87"/>
      <c r="L788" s="62"/>
      <c r="M788" s="63"/>
      <c r="N788" s="64"/>
      <c r="O788" s="58"/>
      <c r="P788" s="64"/>
      <c r="Q788" s="58"/>
      <c r="R788" s="52"/>
      <c r="S788" s="60"/>
      <c r="T788" s="60"/>
      <c r="U788" s="60"/>
      <c r="V788" s="60"/>
      <c r="W788" s="20" t="b">
        <f t="shared" si="24"/>
        <v>1</v>
      </c>
      <c r="X788" s="19" t="b">
        <f t="shared" si="25"/>
        <v>1</v>
      </c>
      <c r="Y788" s="19" t="e">
        <f>O788&gt;___Summary!#REF!</f>
        <v>#REF!</v>
      </c>
      <c r="XEU788" s="189"/>
      <c r="XEV788" s="189"/>
      <c r="XEW788" s="189"/>
      <c r="XEX788" s="189"/>
      <c r="XEY788" s="189"/>
      <c r="XEZ788" s="189"/>
      <c r="XFA788" s="189"/>
      <c r="XFB788" s="189"/>
      <c r="XFC788" s="189"/>
      <c r="XFD788" s="189"/>
    </row>
    <row r="789" spans="1:25 16375:16384" s="54" customFormat="1" ht="42" customHeight="1" x14ac:dyDescent="0.2">
      <c r="A789" s="60"/>
      <c r="B789" s="60"/>
      <c r="C789" s="61"/>
      <c r="D789" s="61"/>
      <c r="E789" s="61"/>
      <c r="F789" s="61"/>
      <c r="G789" s="61"/>
      <c r="H789" s="61"/>
      <c r="I789" s="60"/>
      <c r="J789" s="60"/>
      <c r="K789" s="87"/>
      <c r="L789" s="62"/>
      <c r="M789" s="63"/>
      <c r="N789" s="64"/>
      <c r="O789" s="58"/>
      <c r="P789" s="64"/>
      <c r="Q789" s="58"/>
      <c r="R789" s="52"/>
      <c r="S789" s="60"/>
      <c r="T789" s="60"/>
      <c r="U789" s="60"/>
      <c r="V789" s="60"/>
      <c r="W789" s="20" t="b">
        <f t="shared" si="24"/>
        <v>1</v>
      </c>
      <c r="X789" s="19" t="b">
        <f t="shared" si="25"/>
        <v>1</v>
      </c>
      <c r="Y789" s="19" t="e">
        <f>O789&gt;___Summary!#REF!</f>
        <v>#REF!</v>
      </c>
      <c r="XEU789" s="189"/>
      <c r="XEV789" s="189"/>
      <c r="XEW789" s="189"/>
      <c r="XEX789" s="189"/>
      <c r="XEY789" s="189"/>
      <c r="XEZ789" s="189"/>
      <c r="XFA789" s="189"/>
      <c r="XFB789" s="189"/>
      <c r="XFC789" s="189"/>
      <c r="XFD789" s="189"/>
    </row>
    <row r="790" spans="1:25 16375:16384" s="54" customFormat="1" ht="42" customHeight="1" x14ac:dyDescent="0.2">
      <c r="A790" s="60"/>
      <c r="B790" s="60"/>
      <c r="C790" s="61"/>
      <c r="D790" s="61"/>
      <c r="E790" s="61"/>
      <c r="F790" s="61"/>
      <c r="G790" s="61"/>
      <c r="H790" s="61"/>
      <c r="I790" s="60"/>
      <c r="J790" s="60"/>
      <c r="K790" s="87"/>
      <c r="L790" s="62"/>
      <c r="M790" s="63"/>
      <c r="N790" s="64"/>
      <c r="O790" s="58"/>
      <c r="P790" s="64"/>
      <c r="Q790" s="58"/>
      <c r="R790" s="52"/>
      <c r="S790" s="60"/>
      <c r="T790" s="60"/>
      <c r="U790" s="60"/>
      <c r="V790" s="60"/>
      <c r="W790" s="20" t="b">
        <f t="shared" si="24"/>
        <v>1</v>
      </c>
      <c r="X790" s="19" t="b">
        <f t="shared" si="25"/>
        <v>1</v>
      </c>
      <c r="Y790" s="19" t="e">
        <f>O790&gt;___Summary!#REF!</f>
        <v>#REF!</v>
      </c>
      <c r="XEU790" s="189"/>
      <c r="XEV790" s="189"/>
      <c r="XEW790" s="189"/>
      <c r="XEX790" s="189"/>
      <c r="XEY790" s="189"/>
      <c r="XEZ790" s="189"/>
      <c r="XFA790" s="189"/>
      <c r="XFB790" s="189"/>
      <c r="XFC790" s="189"/>
      <c r="XFD790" s="189"/>
    </row>
    <row r="791" spans="1:25 16375:16384" s="54" customFormat="1" ht="42" customHeight="1" x14ac:dyDescent="0.2">
      <c r="A791" s="60"/>
      <c r="B791" s="60"/>
      <c r="C791" s="61"/>
      <c r="D791" s="61"/>
      <c r="E791" s="61"/>
      <c r="F791" s="61"/>
      <c r="G791" s="61"/>
      <c r="H791" s="61"/>
      <c r="I791" s="60"/>
      <c r="J791" s="60"/>
      <c r="K791" s="87"/>
      <c r="L791" s="62"/>
      <c r="M791" s="63"/>
      <c r="N791" s="64"/>
      <c r="O791" s="58"/>
      <c r="P791" s="64"/>
      <c r="Q791" s="58"/>
      <c r="R791" s="52"/>
      <c r="S791" s="60"/>
      <c r="T791" s="60"/>
      <c r="U791" s="60"/>
      <c r="V791" s="60"/>
      <c r="W791" s="20" t="b">
        <f t="shared" si="24"/>
        <v>1</v>
      </c>
      <c r="X791" s="19" t="b">
        <f t="shared" si="25"/>
        <v>1</v>
      </c>
      <c r="Y791" s="19" t="e">
        <f>O791&gt;___Summary!#REF!</f>
        <v>#REF!</v>
      </c>
      <c r="XEU791" s="189"/>
      <c r="XEV791" s="189"/>
      <c r="XEW791" s="189"/>
      <c r="XEX791" s="189"/>
      <c r="XEY791" s="189"/>
      <c r="XEZ791" s="189"/>
      <c r="XFA791" s="189"/>
      <c r="XFB791" s="189"/>
      <c r="XFC791" s="189"/>
      <c r="XFD791" s="189"/>
    </row>
    <row r="792" spans="1:25 16375:16384" s="54" customFormat="1" ht="42" customHeight="1" x14ac:dyDescent="0.2">
      <c r="A792" s="60"/>
      <c r="B792" s="60"/>
      <c r="C792" s="61"/>
      <c r="D792" s="61"/>
      <c r="E792" s="61"/>
      <c r="F792" s="61"/>
      <c r="G792" s="61"/>
      <c r="H792" s="61"/>
      <c r="I792" s="60"/>
      <c r="J792" s="60"/>
      <c r="K792" s="87"/>
      <c r="L792" s="62"/>
      <c r="M792" s="63"/>
      <c r="N792" s="64"/>
      <c r="O792" s="58"/>
      <c r="P792" s="64"/>
      <c r="Q792" s="58"/>
      <c r="R792" s="52"/>
      <c r="S792" s="60"/>
      <c r="T792" s="60"/>
      <c r="U792" s="60"/>
      <c r="V792" s="60"/>
      <c r="W792" s="20" t="b">
        <f t="shared" si="24"/>
        <v>1</v>
      </c>
      <c r="X792" s="19" t="b">
        <f t="shared" si="25"/>
        <v>1</v>
      </c>
      <c r="Y792" s="19" t="e">
        <f>O792&gt;___Summary!#REF!</f>
        <v>#REF!</v>
      </c>
      <c r="XEU792" s="189"/>
      <c r="XEV792" s="189"/>
      <c r="XEW792" s="189"/>
      <c r="XEX792" s="189"/>
      <c r="XEY792" s="189"/>
      <c r="XEZ792" s="189"/>
      <c r="XFA792" s="189"/>
      <c r="XFB792" s="189"/>
      <c r="XFC792" s="189"/>
      <c r="XFD792" s="189"/>
    </row>
    <row r="793" spans="1:25 16375:16384" s="54" customFormat="1" ht="42" customHeight="1" x14ac:dyDescent="0.2">
      <c r="A793" s="60"/>
      <c r="B793" s="60"/>
      <c r="C793" s="61"/>
      <c r="D793" s="61"/>
      <c r="E793" s="61"/>
      <c r="F793" s="61"/>
      <c r="G793" s="61"/>
      <c r="H793" s="61"/>
      <c r="I793" s="60"/>
      <c r="J793" s="60"/>
      <c r="K793" s="87"/>
      <c r="L793" s="62"/>
      <c r="M793" s="63"/>
      <c r="N793" s="64"/>
      <c r="O793" s="58"/>
      <c r="P793" s="64"/>
      <c r="Q793" s="58"/>
      <c r="R793" s="52"/>
      <c r="S793" s="60"/>
      <c r="T793" s="60"/>
      <c r="U793" s="60"/>
      <c r="V793" s="60"/>
      <c r="W793" s="20" t="b">
        <f t="shared" si="24"/>
        <v>1</v>
      </c>
      <c r="X793" s="19" t="b">
        <f t="shared" si="25"/>
        <v>1</v>
      </c>
      <c r="Y793" s="19" t="e">
        <f>O793&gt;___Summary!#REF!</f>
        <v>#REF!</v>
      </c>
      <c r="XEU793" s="189"/>
      <c r="XEV793" s="189"/>
      <c r="XEW793" s="189"/>
      <c r="XEX793" s="189"/>
      <c r="XEY793" s="189"/>
      <c r="XEZ793" s="189"/>
      <c r="XFA793" s="189"/>
      <c r="XFB793" s="189"/>
      <c r="XFC793" s="189"/>
      <c r="XFD793" s="189"/>
    </row>
    <row r="794" spans="1:25 16375:16384" s="54" customFormat="1" ht="42" customHeight="1" x14ac:dyDescent="0.2">
      <c r="A794" s="60"/>
      <c r="B794" s="60"/>
      <c r="C794" s="61"/>
      <c r="D794" s="61"/>
      <c r="E794" s="61"/>
      <c r="F794" s="61"/>
      <c r="G794" s="61"/>
      <c r="H794" s="61"/>
      <c r="I794" s="60"/>
      <c r="J794" s="60"/>
      <c r="K794" s="87"/>
      <c r="L794" s="62"/>
      <c r="M794" s="63"/>
      <c r="N794" s="64"/>
      <c r="O794" s="58"/>
      <c r="P794" s="64"/>
      <c r="Q794" s="58"/>
      <c r="R794" s="52"/>
      <c r="S794" s="60"/>
      <c r="T794" s="60"/>
      <c r="U794" s="60"/>
      <c r="V794" s="60"/>
      <c r="W794" s="20" t="b">
        <f t="shared" si="24"/>
        <v>1</v>
      </c>
      <c r="X794" s="19" t="b">
        <f t="shared" si="25"/>
        <v>1</v>
      </c>
      <c r="Y794" s="19" t="e">
        <f>O794&gt;___Summary!#REF!</f>
        <v>#REF!</v>
      </c>
      <c r="XEU794" s="189"/>
      <c r="XEV794" s="189"/>
      <c r="XEW794" s="189"/>
      <c r="XEX794" s="189"/>
      <c r="XEY794" s="189"/>
      <c r="XEZ794" s="189"/>
      <c r="XFA794" s="189"/>
      <c r="XFB794" s="189"/>
      <c r="XFC794" s="189"/>
      <c r="XFD794" s="189"/>
    </row>
    <row r="795" spans="1:25 16375:16384" s="54" customFormat="1" ht="42" customHeight="1" x14ac:dyDescent="0.2">
      <c r="A795" s="60"/>
      <c r="B795" s="60"/>
      <c r="C795" s="61"/>
      <c r="D795" s="61"/>
      <c r="E795" s="61"/>
      <c r="F795" s="61"/>
      <c r="G795" s="61"/>
      <c r="H795" s="61"/>
      <c r="I795" s="60"/>
      <c r="J795" s="60"/>
      <c r="K795" s="87"/>
      <c r="L795" s="62"/>
      <c r="M795" s="63"/>
      <c r="N795" s="64"/>
      <c r="O795" s="58"/>
      <c r="P795" s="64"/>
      <c r="Q795" s="58"/>
      <c r="R795" s="52"/>
      <c r="S795" s="60"/>
      <c r="T795" s="60"/>
      <c r="U795" s="60"/>
      <c r="V795" s="60"/>
      <c r="W795" s="20" t="b">
        <f t="shared" si="24"/>
        <v>1</v>
      </c>
      <c r="X795" s="19" t="b">
        <f t="shared" si="25"/>
        <v>1</v>
      </c>
      <c r="Y795" s="19" t="e">
        <f>O795&gt;___Summary!#REF!</f>
        <v>#REF!</v>
      </c>
      <c r="XEU795" s="189"/>
      <c r="XEV795" s="189"/>
      <c r="XEW795" s="189"/>
      <c r="XEX795" s="189"/>
      <c r="XEY795" s="189"/>
      <c r="XEZ795" s="189"/>
      <c r="XFA795" s="189"/>
      <c r="XFB795" s="189"/>
      <c r="XFC795" s="189"/>
      <c r="XFD795" s="189"/>
    </row>
    <row r="796" spans="1:25 16375:16384" s="54" customFormat="1" ht="42" customHeight="1" x14ac:dyDescent="0.2">
      <c r="A796" s="60"/>
      <c r="B796" s="60"/>
      <c r="C796" s="61"/>
      <c r="D796" s="61"/>
      <c r="E796" s="61"/>
      <c r="F796" s="61"/>
      <c r="G796" s="61"/>
      <c r="H796" s="61"/>
      <c r="I796" s="60"/>
      <c r="J796" s="60"/>
      <c r="K796" s="87"/>
      <c r="L796" s="62"/>
      <c r="M796" s="63"/>
      <c r="N796" s="64"/>
      <c r="O796" s="58"/>
      <c r="P796" s="64"/>
      <c r="Q796" s="58"/>
      <c r="R796" s="52"/>
      <c r="S796" s="60"/>
      <c r="T796" s="60"/>
      <c r="U796" s="60"/>
      <c r="V796" s="60"/>
      <c r="W796" s="20" t="b">
        <f t="shared" si="24"/>
        <v>1</v>
      </c>
      <c r="X796" s="19" t="b">
        <f t="shared" si="25"/>
        <v>1</v>
      </c>
      <c r="Y796" s="19" t="e">
        <f>O796&gt;___Summary!#REF!</f>
        <v>#REF!</v>
      </c>
      <c r="XEU796" s="189"/>
      <c r="XEV796" s="189"/>
      <c r="XEW796" s="189"/>
      <c r="XEX796" s="189"/>
      <c r="XEY796" s="189"/>
      <c r="XEZ796" s="189"/>
      <c r="XFA796" s="189"/>
      <c r="XFB796" s="189"/>
      <c r="XFC796" s="189"/>
      <c r="XFD796" s="189"/>
    </row>
    <row r="797" spans="1:25 16375:16384" s="54" customFormat="1" ht="42" customHeight="1" x14ac:dyDescent="0.2">
      <c r="A797" s="60"/>
      <c r="B797" s="60"/>
      <c r="C797" s="61"/>
      <c r="D797" s="61"/>
      <c r="E797" s="61"/>
      <c r="F797" s="61"/>
      <c r="G797" s="61"/>
      <c r="H797" s="61"/>
      <c r="I797" s="60"/>
      <c r="J797" s="60"/>
      <c r="K797" s="87"/>
      <c r="L797" s="62"/>
      <c r="M797" s="63"/>
      <c r="N797" s="64"/>
      <c r="O797" s="58"/>
      <c r="P797" s="64"/>
      <c r="Q797" s="58"/>
      <c r="R797" s="52"/>
      <c r="S797" s="60"/>
      <c r="T797" s="60"/>
      <c r="U797" s="60"/>
      <c r="V797" s="60"/>
      <c r="W797" s="20" t="b">
        <f t="shared" si="24"/>
        <v>1</v>
      </c>
      <c r="X797" s="19" t="b">
        <f t="shared" si="25"/>
        <v>1</v>
      </c>
      <c r="Y797" s="19" t="e">
        <f>O797&gt;___Summary!#REF!</f>
        <v>#REF!</v>
      </c>
      <c r="XEU797" s="189"/>
      <c r="XEV797" s="189"/>
      <c r="XEW797" s="189"/>
      <c r="XEX797" s="189"/>
      <c r="XEY797" s="189"/>
      <c r="XEZ797" s="189"/>
      <c r="XFA797" s="189"/>
      <c r="XFB797" s="189"/>
      <c r="XFC797" s="189"/>
      <c r="XFD797" s="189"/>
    </row>
    <row r="798" spans="1:25 16375:16384" s="54" customFormat="1" ht="42" customHeight="1" x14ac:dyDescent="0.2">
      <c r="A798" s="60"/>
      <c r="B798" s="60"/>
      <c r="C798" s="61"/>
      <c r="D798" s="61"/>
      <c r="E798" s="61"/>
      <c r="F798" s="61"/>
      <c r="G798" s="61"/>
      <c r="H798" s="61"/>
      <c r="I798" s="60"/>
      <c r="J798" s="60"/>
      <c r="K798" s="87"/>
      <c r="L798" s="62"/>
      <c r="M798" s="63"/>
      <c r="N798" s="64"/>
      <c r="O798" s="58"/>
      <c r="P798" s="64"/>
      <c r="Q798" s="58"/>
      <c r="R798" s="52"/>
      <c r="S798" s="60"/>
      <c r="T798" s="60"/>
      <c r="U798" s="60"/>
      <c r="V798" s="60"/>
      <c r="W798" s="20" t="b">
        <f t="shared" si="24"/>
        <v>1</v>
      </c>
      <c r="X798" s="19" t="b">
        <f t="shared" si="25"/>
        <v>1</v>
      </c>
      <c r="Y798" s="19" t="e">
        <f>O798&gt;___Summary!#REF!</f>
        <v>#REF!</v>
      </c>
      <c r="XEU798" s="189"/>
      <c r="XEV798" s="189"/>
      <c r="XEW798" s="189"/>
      <c r="XEX798" s="189"/>
      <c r="XEY798" s="189"/>
      <c r="XEZ798" s="189"/>
      <c r="XFA798" s="189"/>
      <c r="XFB798" s="189"/>
      <c r="XFC798" s="189"/>
      <c r="XFD798" s="189"/>
    </row>
    <row r="799" spans="1:25 16375:16384" s="54" customFormat="1" ht="42" customHeight="1" x14ac:dyDescent="0.2">
      <c r="A799" s="60"/>
      <c r="B799" s="60"/>
      <c r="C799" s="61"/>
      <c r="D799" s="61"/>
      <c r="E799" s="61"/>
      <c r="F799" s="61"/>
      <c r="G799" s="61"/>
      <c r="H799" s="61"/>
      <c r="I799" s="60"/>
      <c r="J799" s="60"/>
      <c r="K799" s="87"/>
      <c r="L799" s="62"/>
      <c r="M799" s="63"/>
      <c r="N799" s="64"/>
      <c r="O799" s="58"/>
      <c r="P799" s="64"/>
      <c r="Q799" s="58"/>
      <c r="R799" s="52"/>
      <c r="S799" s="60"/>
      <c r="T799" s="60"/>
      <c r="U799" s="60"/>
      <c r="V799" s="60"/>
      <c r="W799" s="20" t="b">
        <f t="shared" si="24"/>
        <v>1</v>
      </c>
      <c r="X799" s="19" t="b">
        <f t="shared" si="25"/>
        <v>1</v>
      </c>
      <c r="Y799" s="19" t="e">
        <f>O799&gt;___Summary!#REF!</f>
        <v>#REF!</v>
      </c>
      <c r="XEU799" s="189"/>
      <c r="XEV799" s="189"/>
      <c r="XEW799" s="189"/>
      <c r="XEX799" s="189"/>
      <c r="XEY799" s="189"/>
      <c r="XEZ799" s="189"/>
      <c r="XFA799" s="189"/>
      <c r="XFB799" s="189"/>
      <c r="XFC799" s="189"/>
      <c r="XFD799" s="189"/>
    </row>
    <row r="800" spans="1:25 16375:16384" s="54" customFormat="1" ht="42" customHeight="1" x14ac:dyDescent="0.2">
      <c r="A800" s="60"/>
      <c r="B800" s="60"/>
      <c r="C800" s="61"/>
      <c r="D800" s="61"/>
      <c r="E800" s="61"/>
      <c r="F800" s="61"/>
      <c r="G800" s="61"/>
      <c r="H800" s="61"/>
      <c r="I800" s="60"/>
      <c r="J800" s="60"/>
      <c r="K800" s="87"/>
      <c r="L800" s="62"/>
      <c r="M800" s="63"/>
      <c r="N800" s="64"/>
      <c r="O800" s="58"/>
      <c r="P800" s="64"/>
      <c r="Q800" s="58"/>
      <c r="R800" s="52"/>
      <c r="S800" s="60"/>
      <c r="T800" s="60"/>
      <c r="U800" s="60"/>
      <c r="V800" s="60"/>
      <c r="W800" s="20" t="b">
        <f t="shared" si="24"/>
        <v>1</v>
      </c>
      <c r="X800" s="19" t="b">
        <f t="shared" si="25"/>
        <v>1</v>
      </c>
      <c r="Y800" s="19" t="e">
        <f>O800&gt;___Summary!#REF!</f>
        <v>#REF!</v>
      </c>
      <c r="XEU800" s="189"/>
      <c r="XEV800" s="189"/>
      <c r="XEW800" s="189"/>
      <c r="XEX800" s="189"/>
      <c r="XEY800" s="189"/>
      <c r="XEZ800" s="189"/>
      <c r="XFA800" s="189"/>
      <c r="XFB800" s="189"/>
      <c r="XFC800" s="189"/>
      <c r="XFD800" s="189"/>
    </row>
    <row r="801" spans="1:25 16375:16384" s="54" customFormat="1" ht="42" customHeight="1" x14ac:dyDescent="0.2">
      <c r="A801" s="60"/>
      <c r="B801" s="60"/>
      <c r="C801" s="61"/>
      <c r="D801" s="61"/>
      <c r="E801" s="61"/>
      <c r="F801" s="61"/>
      <c r="G801" s="61"/>
      <c r="H801" s="61"/>
      <c r="I801" s="60"/>
      <c r="J801" s="60"/>
      <c r="K801" s="87"/>
      <c r="L801" s="62"/>
      <c r="M801" s="63"/>
      <c r="N801" s="64"/>
      <c r="O801" s="58"/>
      <c r="P801" s="64"/>
      <c r="Q801" s="58"/>
      <c r="R801" s="52"/>
      <c r="S801" s="60"/>
      <c r="T801" s="60"/>
      <c r="U801" s="60"/>
      <c r="V801" s="60"/>
      <c r="W801" s="20" t="b">
        <f t="shared" si="24"/>
        <v>1</v>
      </c>
      <c r="X801" s="19" t="b">
        <f t="shared" si="25"/>
        <v>1</v>
      </c>
      <c r="Y801" s="19" t="e">
        <f>O801&gt;___Summary!#REF!</f>
        <v>#REF!</v>
      </c>
      <c r="XEU801" s="189"/>
      <c r="XEV801" s="189"/>
      <c r="XEW801" s="189"/>
      <c r="XEX801" s="189"/>
      <c r="XEY801" s="189"/>
      <c r="XEZ801" s="189"/>
      <c r="XFA801" s="189"/>
      <c r="XFB801" s="189"/>
      <c r="XFC801" s="189"/>
      <c r="XFD801" s="189"/>
    </row>
    <row r="802" spans="1:25 16375:16384" s="54" customFormat="1" ht="42" customHeight="1" x14ac:dyDescent="0.2">
      <c r="A802" s="60"/>
      <c r="B802" s="60"/>
      <c r="C802" s="61"/>
      <c r="D802" s="61"/>
      <c r="E802" s="61"/>
      <c r="F802" s="61"/>
      <c r="G802" s="61"/>
      <c r="H802" s="61"/>
      <c r="I802" s="60"/>
      <c r="J802" s="60"/>
      <c r="K802" s="87"/>
      <c r="L802" s="62"/>
      <c r="M802" s="63"/>
      <c r="N802" s="64"/>
      <c r="O802" s="58"/>
      <c r="P802" s="64"/>
      <c r="Q802" s="58"/>
      <c r="R802" s="52"/>
      <c r="S802" s="60"/>
      <c r="T802" s="60"/>
      <c r="U802" s="60"/>
      <c r="V802" s="60"/>
      <c r="W802" s="20" t="b">
        <f t="shared" si="24"/>
        <v>1</v>
      </c>
      <c r="X802" s="19" t="b">
        <f t="shared" si="25"/>
        <v>1</v>
      </c>
      <c r="Y802" s="19" t="e">
        <f>O802&gt;___Summary!#REF!</f>
        <v>#REF!</v>
      </c>
      <c r="XEU802" s="189"/>
      <c r="XEV802" s="189"/>
      <c r="XEW802" s="189"/>
      <c r="XEX802" s="189"/>
      <c r="XEY802" s="189"/>
      <c r="XEZ802" s="189"/>
      <c r="XFA802" s="189"/>
      <c r="XFB802" s="189"/>
      <c r="XFC802" s="189"/>
      <c r="XFD802" s="189"/>
    </row>
    <row r="803" spans="1:25 16375:16384" s="54" customFormat="1" ht="42" customHeight="1" x14ac:dyDescent="0.2">
      <c r="A803" s="60"/>
      <c r="B803" s="60"/>
      <c r="C803" s="61"/>
      <c r="D803" s="61"/>
      <c r="E803" s="61"/>
      <c r="F803" s="61"/>
      <c r="G803" s="61"/>
      <c r="H803" s="61"/>
      <c r="I803" s="60"/>
      <c r="J803" s="60"/>
      <c r="K803" s="87"/>
      <c r="L803" s="62"/>
      <c r="M803" s="63"/>
      <c r="N803" s="64"/>
      <c r="O803" s="58"/>
      <c r="P803" s="64"/>
      <c r="Q803" s="58"/>
      <c r="R803" s="52"/>
      <c r="S803" s="60"/>
      <c r="T803" s="60"/>
      <c r="U803" s="60"/>
      <c r="V803" s="60"/>
      <c r="W803" s="20" t="b">
        <f t="shared" si="24"/>
        <v>1</v>
      </c>
      <c r="X803" s="19" t="b">
        <f t="shared" si="25"/>
        <v>1</v>
      </c>
      <c r="Y803" s="19" t="e">
        <f>O803&gt;___Summary!#REF!</f>
        <v>#REF!</v>
      </c>
      <c r="XEU803" s="189"/>
      <c r="XEV803" s="189"/>
      <c r="XEW803" s="189"/>
      <c r="XEX803" s="189"/>
      <c r="XEY803" s="189"/>
      <c r="XEZ803" s="189"/>
      <c r="XFA803" s="189"/>
      <c r="XFB803" s="189"/>
      <c r="XFC803" s="189"/>
      <c r="XFD803" s="189"/>
    </row>
    <row r="804" spans="1:25 16375:16384" s="54" customFormat="1" ht="42" customHeight="1" x14ac:dyDescent="0.2">
      <c r="A804" s="60"/>
      <c r="B804" s="60"/>
      <c r="C804" s="61"/>
      <c r="D804" s="61"/>
      <c r="E804" s="61"/>
      <c r="F804" s="61"/>
      <c r="G804" s="61"/>
      <c r="H804" s="61"/>
      <c r="I804" s="60"/>
      <c r="J804" s="60"/>
      <c r="K804" s="87"/>
      <c r="L804" s="62"/>
      <c r="M804" s="63"/>
      <c r="N804" s="64"/>
      <c r="O804" s="58"/>
      <c r="P804" s="64"/>
      <c r="Q804" s="58"/>
      <c r="R804" s="52"/>
      <c r="S804" s="60"/>
      <c r="T804" s="60"/>
      <c r="U804" s="60"/>
      <c r="V804" s="60"/>
      <c r="W804" s="20" t="b">
        <f t="shared" si="24"/>
        <v>1</v>
      </c>
      <c r="X804" s="19" t="b">
        <f t="shared" si="25"/>
        <v>1</v>
      </c>
      <c r="Y804" s="19" t="e">
        <f>O804&gt;___Summary!#REF!</f>
        <v>#REF!</v>
      </c>
      <c r="XEU804" s="189"/>
      <c r="XEV804" s="189"/>
      <c r="XEW804" s="189"/>
      <c r="XEX804" s="189"/>
      <c r="XEY804" s="189"/>
      <c r="XEZ804" s="189"/>
      <c r="XFA804" s="189"/>
      <c r="XFB804" s="189"/>
      <c r="XFC804" s="189"/>
      <c r="XFD804" s="189"/>
    </row>
    <row r="805" spans="1:25 16375:16384" s="54" customFormat="1" ht="42" customHeight="1" x14ac:dyDescent="0.2">
      <c r="A805" s="60"/>
      <c r="B805" s="60"/>
      <c r="C805" s="61"/>
      <c r="D805" s="61"/>
      <c r="E805" s="61"/>
      <c r="F805" s="61"/>
      <c r="G805" s="61"/>
      <c r="H805" s="61"/>
      <c r="I805" s="60"/>
      <c r="J805" s="60"/>
      <c r="K805" s="87"/>
      <c r="L805" s="62"/>
      <c r="M805" s="63"/>
      <c r="N805" s="64"/>
      <c r="O805" s="58"/>
      <c r="P805" s="64"/>
      <c r="Q805" s="58"/>
      <c r="R805" s="52"/>
      <c r="S805" s="60"/>
      <c r="T805" s="60"/>
      <c r="U805" s="60"/>
      <c r="V805" s="60"/>
      <c r="W805" s="20" t="b">
        <f t="shared" si="24"/>
        <v>1</v>
      </c>
      <c r="X805" s="19" t="b">
        <f t="shared" si="25"/>
        <v>1</v>
      </c>
      <c r="Y805" s="19" t="e">
        <f>O805&gt;___Summary!#REF!</f>
        <v>#REF!</v>
      </c>
      <c r="XEU805" s="189"/>
      <c r="XEV805" s="189"/>
      <c r="XEW805" s="189"/>
      <c r="XEX805" s="189"/>
      <c r="XEY805" s="189"/>
      <c r="XEZ805" s="189"/>
      <c r="XFA805" s="189"/>
      <c r="XFB805" s="189"/>
      <c r="XFC805" s="189"/>
      <c r="XFD805" s="189"/>
    </row>
    <row r="806" spans="1:25 16375:16384" s="54" customFormat="1" ht="42" customHeight="1" x14ac:dyDescent="0.2">
      <c r="A806" s="60"/>
      <c r="B806" s="60"/>
      <c r="C806" s="61"/>
      <c r="D806" s="61"/>
      <c r="E806" s="61"/>
      <c r="F806" s="61"/>
      <c r="G806" s="61"/>
      <c r="H806" s="61"/>
      <c r="I806" s="60"/>
      <c r="J806" s="60"/>
      <c r="K806" s="87"/>
      <c r="L806" s="62"/>
      <c r="M806" s="63"/>
      <c r="N806" s="64"/>
      <c r="O806" s="58"/>
      <c r="P806" s="64"/>
      <c r="Q806" s="58"/>
      <c r="R806" s="52"/>
      <c r="S806" s="60"/>
      <c r="T806" s="60"/>
      <c r="U806" s="60"/>
      <c r="V806" s="60"/>
      <c r="W806" s="20" t="b">
        <f t="shared" si="24"/>
        <v>1</v>
      </c>
      <c r="X806" s="19" t="b">
        <f t="shared" si="25"/>
        <v>1</v>
      </c>
      <c r="Y806" s="19" t="e">
        <f>O806&gt;___Summary!#REF!</f>
        <v>#REF!</v>
      </c>
      <c r="XEU806" s="189"/>
      <c r="XEV806" s="189"/>
      <c r="XEW806" s="189"/>
      <c r="XEX806" s="189"/>
      <c r="XEY806" s="189"/>
      <c r="XEZ806" s="189"/>
      <c r="XFA806" s="189"/>
      <c r="XFB806" s="189"/>
      <c r="XFC806" s="189"/>
      <c r="XFD806" s="189"/>
    </row>
    <row r="807" spans="1:25 16375:16384" s="54" customFormat="1" ht="42" customHeight="1" x14ac:dyDescent="0.2">
      <c r="A807" s="60"/>
      <c r="B807" s="60"/>
      <c r="C807" s="61"/>
      <c r="D807" s="61"/>
      <c r="E807" s="61"/>
      <c r="F807" s="61"/>
      <c r="G807" s="61"/>
      <c r="H807" s="61"/>
      <c r="I807" s="60"/>
      <c r="J807" s="60"/>
      <c r="K807" s="87"/>
      <c r="L807" s="62"/>
      <c r="M807" s="63"/>
      <c r="N807" s="64"/>
      <c r="O807" s="58"/>
      <c r="P807" s="64"/>
      <c r="Q807" s="58"/>
      <c r="R807" s="52"/>
      <c r="S807" s="60"/>
      <c r="T807" s="60"/>
      <c r="U807" s="60"/>
      <c r="V807" s="60"/>
      <c r="W807" s="20" t="b">
        <f t="shared" ref="W807:W870" si="26">O807&gt;=M807</f>
        <v>1</v>
      </c>
      <c r="X807" s="19" t="b">
        <f t="shared" ref="X807:X870" si="27">Q807&gt;=O807</f>
        <v>1</v>
      </c>
      <c r="Y807" s="19" t="e">
        <f>O807&gt;___Summary!#REF!</f>
        <v>#REF!</v>
      </c>
      <c r="XEU807" s="189"/>
      <c r="XEV807" s="189"/>
      <c r="XEW807" s="189"/>
      <c r="XEX807" s="189"/>
      <c r="XEY807" s="189"/>
      <c r="XEZ807" s="189"/>
      <c r="XFA807" s="189"/>
      <c r="XFB807" s="189"/>
      <c r="XFC807" s="189"/>
      <c r="XFD807" s="189"/>
    </row>
    <row r="808" spans="1:25 16375:16384" s="54" customFormat="1" ht="42" customHeight="1" x14ac:dyDescent="0.2">
      <c r="A808" s="60"/>
      <c r="B808" s="60"/>
      <c r="C808" s="61"/>
      <c r="D808" s="61"/>
      <c r="E808" s="61"/>
      <c r="F808" s="61"/>
      <c r="G808" s="61"/>
      <c r="H808" s="61"/>
      <c r="I808" s="60"/>
      <c r="J808" s="60"/>
      <c r="K808" s="87"/>
      <c r="L808" s="62"/>
      <c r="M808" s="63"/>
      <c r="N808" s="64"/>
      <c r="O808" s="58"/>
      <c r="P808" s="64"/>
      <c r="Q808" s="58"/>
      <c r="R808" s="52"/>
      <c r="S808" s="60"/>
      <c r="T808" s="60"/>
      <c r="U808" s="60"/>
      <c r="V808" s="60"/>
      <c r="W808" s="20" t="b">
        <f t="shared" si="26"/>
        <v>1</v>
      </c>
      <c r="X808" s="19" t="b">
        <f t="shared" si="27"/>
        <v>1</v>
      </c>
      <c r="Y808" s="19" t="e">
        <f>O808&gt;___Summary!#REF!</f>
        <v>#REF!</v>
      </c>
      <c r="XEU808" s="189"/>
      <c r="XEV808" s="189"/>
      <c r="XEW808" s="189"/>
      <c r="XEX808" s="189"/>
      <c r="XEY808" s="189"/>
      <c r="XEZ808" s="189"/>
      <c r="XFA808" s="189"/>
      <c r="XFB808" s="189"/>
      <c r="XFC808" s="189"/>
      <c r="XFD808" s="189"/>
    </row>
    <row r="809" spans="1:25 16375:16384" s="54" customFormat="1" ht="42" customHeight="1" x14ac:dyDescent="0.2">
      <c r="A809" s="60"/>
      <c r="B809" s="60"/>
      <c r="C809" s="61"/>
      <c r="D809" s="61"/>
      <c r="E809" s="61"/>
      <c r="F809" s="61"/>
      <c r="G809" s="61"/>
      <c r="H809" s="61"/>
      <c r="I809" s="60"/>
      <c r="J809" s="60"/>
      <c r="K809" s="87"/>
      <c r="L809" s="62"/>
      <c r="M809" s="63"/>
      <c r="N809" s="64"/>
      <c r="O809" s="58"/>
      <c r="P809" s="64"/>
      <c r="Q809" s="58"/>
      <c r="R809" s="52"/>
      <c r="S809" s="60"/>
      <c r="T809" s="60"/>
      <c r="U809" s="60"/>
      <c r="V809" s="60"/>
      <c r="W809" s="20" t="b">
        <f t="shared" si="26"/>
        <v>1</v>
      </c>
      <c r="X809" s="19" t="b">
        <f t="shared" si="27"/>
        <v>1</v>
      </c>
      <c r="Y809" s="19" t="e">
        <f>O809&gt;___Summary!#REF!</f>
        <v>#REF!</v>
      </c>
      <c r="XEU809" s="189"/>
      <c r="XEV809" s="189"/>
      <c r="XEW809" s="189"/>
      <c r="XEX809" s="189"/>
      <c r="XEY809" s="189"/>
      <c r="XEZ809" s="189"/>
      <c r="XFA809" s="189"/>
      <c r="XFB809" s="189"/>
      <c r="XFC809" s="189"/>
      <c r="XFD809" s="189"/>
    </row>
    <row r="810" spans="1:25 16375:16384" s="54" customFormat="1" ht="42" customHeight="1" x14ac:dyDescent="0.2">
      <c r="A810" s="60"/>
      <c r="B810" s="60"/>
      <c r="C810" s="61"/>
      <c r="D810" s="61"/>
      <c r="E810" s="61"/>
      <c r="F810" s="61"/>
      <c r="G810" s="61"/>
      <c r="H810" s="61"/>
      <c r="I810" s="60"/>
      <c r="J810" s="60"/>
      <c r="K810" s="87"/>
      <c r="L810" s="62"/>
      <c r="M810" s="63"/>
      <c r="N810" s="64"/>
      <c r="O810" s="58"/>
      <c r="P810" s="64"/>
      <c r="Q810" s="58"/>
      <c r="R810" s="52"/>
      <c r="S810" s="60"/>
      <c r="T810" s="60"/>
      <c r="U810" s="60"/>
      <c r="V810" s="60"/>
      <c r="W810" s="20" t="b">
        <f t="shared" si="26"/>
        <v>1</v>
      </c>
      <c r="X810" s="19" t="b">
        <f t="shared" si="27"/>
        <v>1</v>
      </c>
      <c r="Y810" s="19" t="e">
        <f>O810&gt;___Summary!#REF!</f>
        <v>#REF!</v>
      </c>
      <c r="XEU810" s="189"/>
      <c r="XEV810" s="189"/>
      <c r="XEW810" s="189"/>
      <c r="XEX810" s="189"/>
      <c r="XEY810" s="189"/>
      <c r="XEZ810" s="189"/>
      <c r="XFA810" s="189"/>
      <c r="XFB810" s="189"/>
      <c r="XFC810" s="189"/>
      <c r="XFD810" s="189"/>
    </row>
    <row r="811" spans="1:25 16375:16384" s="54" customFormat="1" ht="42" customHeight="1" x14ac:dyDescent="0.2">
      <c r="A811" s="60"/>
      <c r="B811" s="60"/>
      <c r="C811" s="61"/>
      <c r="D811" s="61"/>
      <c r="E811" s="61"/>
      <c r="F811" s="61"/>
      <c r="G811" s="61"/>
      <c r="H811" s="61"/>
      <c r="I811" s="60"/>
      <c r="J811" s="60"/>
      <c r="K811" s="87"/>
      <c r="L811" s="62"/>
      <c r="M811" s="63"/>
      <c r="N811" s="64"/>
      <c r="O811" s="58"/>
      <c r="P811" s="64"/>
      <c r="Q811" s="58"/>
      <c r="R811" s="52"/>
      <c r="S811" s="60"/>
      <c r="T811" s="60"/>
      <c r="U811" s="60"/>
      <c r="V811" s="60"/>
      <c r="W811" s="20" t="b">
        <f t="shared" si="26"/>
        <v>1</v>
      </c>
      <c r="X811" s="19" t="b">
        <f t="shared" si="27"/>
        <v>1</v>
      </c>
      <c r="Y811" s="19" t="e">
        <f>O811&gt;___Summary!#REF!</f>
        <v>#REF!</v>
      </c>
      <c r="XEU811" s="189"/>
      <c r="XEV811" s="189"/>
      <c r="XEW811" s="189"/>
      <c r="XEX811" s="189"/>
      <c r="XEY811" s="189"/>
      <c r="XEZ811" s="189"/>
      <c r="XFA811" s="189"/>
      <c r="XFB811" s="189"/>
      <c r="XFC811" s="189"/>
      <c r="XFD811" s="189"/>
    </row>
    <row r="812" spans="1:25 16375:16384" s="54" customFormat="1" ht="42" customHeight="1" x14ac:dyDescent="0.2">
      <c r="A812" s="60"/>
      <c r="B812" s="60"/>
      <c r="C812" s="61"/>
      <c r="D812" s="61"/>
      <c r="E812" s="61"/>
      <c r="F812" s="61"/>
      <c r="G812" s="61"/>
      <c r="H812" s="61"/>
      <c r="I812" s="60"/>
      <c r="J812" s="60"/>
      <c r="K812" s="87"/>
      <c r="L812" s="62"/>
      <c r="M812" s="63"/>
      <c r="N812" s="64"/>
      <c r="O812" s="58"/>
      <c r="P812" s="64"/>
      <c r="Q812" s="58"/>
      <c r="R812" s="52"/>
      <c r="S812" s="60"/>
      <c r="T812" s="60"/>
      <c r="U812" s="60"/>
      <c r="V812" s="60"/>
      <c r="W812" s="20" t="b">
        <f t="shared" si="26"/>
        <v>1</v>
      </c>
      <c r="X812" s="19" t="b">
        <f t="shared" si="27"/>
        <v>1</v>
      </c>
      <c r="Y812" s="19" t="e">
        <f>O812&gt;___Summary!#REF!</f>
        <v>#REF!</v>
      </c>
      <c r="XEU812" s="189"/>
      <c r="XEV812" s="189"/>
      <c r="XEW812" s="189"/>
      <c r="XEX812" s="189"/>
      <c r="XEY812" s="189"/>
      <c r="XEZ812" s="189"/>
      <c r="XFA812" s="189"/>
      <c r="XFB812" s="189"/>
      <c r="XFC812" s="189"/>
      <c r="XFD812" s="189"/>
    </row>
    <row r="813" spans="1:25 16375:16384" s="54" customFormat="1" ht="42" customHeight="1" x14ac:dyDescent="0.2">
      <c r="A813" s="60"/>
      <c r="B813" s="60"/>
      <c r="C813" s="61"/>
      <c r="D813" s="61"/>
      <c r="E813" s="61"/>
      <c r="F813" s="61"/>
      <c r="G813" s="61"/>
      <c r="H813" s="61"/>
      <c r="I813" s="60"/>
      <c r="J813" s="60"/>
      <c r="K813" s="87"/>
      <c r="L813" s="62"/>
      <c r="M813" s="63"/>
      <c r="N813" s="64"/>
      <c r="O813" s="58"/>
      <c r="P813" s="64"/>
      <c r="Q813" s="58"/>
      <c r="R813" s="52"/>
      <c r="S813" s="60"/>
      <c r="T813" s="60"/>
      <c r="U813" s="60"/>
      <c r="V813" s="60"/>
      <c r="W813" s="20" t="b">
        <f t="shared" si="26"/>
        <v>1</v>
      </c>
      <c r="X813" s="19" t="b">
        <f t="shared" si="27"/>
        <v>1</v>
      </c>
      <c r="Y813" s="19" t="e">
        <f>O813&gt;___Summary!#REF!</f>
        <v>#REF!</v>
      </c>
      <c r="XEU813" s="189"/>
      <c r="XEV813" s="189"/>
      <c r="XEW813" s="189"/>
      <c r="XEX813" s="189"/>
      <c r="XEY813" s="189"/>
      <c r="XEZ813" s="189"/>
      <c r="XFA813" s="189"/>
      <c r="XFB813" s="189"/>
      <c r="XFC813" s="189"/>
      <c r="XFD813" s="189"/>
    </row>
    <row r="814" spans="1:25 16375:16384" s="54" customFormat="1" ht="42" customHeight="1" x14ac:dyDescent="0.2">
      <c r="A814" s="60"/>
      <c r="B814" s="60"/>
      <c r="C814" s="61"/>
      <c r="D814" s="61"/>
      <c r="E814" s="61"/>
      <c r="F814" s="61"/>
      <c r="G814" s="61"/>
      <c r="H814" s="61"/>
      <c r="I814" s="60"/>
      <c r="J814" s="60"/>
      <c r="K814" s="87"/>
      <c r="L814" s="62"/>
      <c r="M814" s="63"/>
      <c r="N814" s="64"/>
      <c r="O814" s="58"/>
      <c r="P814" s="64"/>
      <c r="Q814" s="58"/>
      <c r="R814" s="52"/>
      <c r="S814" s="60"/>
      <c r="T814" s="60"/>
      <c r="U814" s="60"/>
      <c r="V814" s="60"/>
      <c r="W814" s="20" t="b">
        <f t="shared" si="26"/>
        <v>1</v>
      </c>
      <c r="X814" s="19" t="b">
        <f t="shared" si="27"/>
        <v>1</v>
      </c>
      <c r="Y814" s="19" t="e">
        <f>O814&gt;___Summary!#REF!</f>
        <v>#REF!</v>
      </c>
      <c r="XEU814" s="189"/>
      <c r="XEV814" s="189"/>
      <c r="XEW814" s="189"/>
      <c r="XEX814" s="189"/>
      <c r="XEY814" s="189"/>
      <c r="XEZ814" s="189"/>
      <c r="XFA814" s="189"/>
      <c r="XFB814" s="189"/>
      <c r="XFC814" s="189"/>
      <c r="XFD814" s="189"/>
    </row>
    <row r="815" spans="1:25 16375:16384" s="54" customFormat="1" ht="42" customHeight="1" x14ac:dyDescent="0.2">
      <c r="A815" s="60"/>
      <c r="B815" s="60"/>
      <c r="C815" s="61"/>
      <c r="D815" s="61"/>
      <c r="E815" s="61"/>
      <c r="F815" s="61"/>
      <c r="G815" s="61"/>
      <c r="H815" s="61"/>
      <c r="I815" s="60"/>
      <c r="J815" s="60"/>
      <c r="K815" s="87"/>
      <c r="L815" s="62"/>
      <c r="M815" s="63"/>
      <c r="N815" s="64"/>
      <c r="O815" s="58"/>
      <c r="P815" s="64"/>
      <c r="Q815" s="58"/>
      <c r="R815" s="52"/>
      <c r="S815" s="60"/>
      <c r="T815" s="60"/>
      <c r="U815" s="60"/>
      <c r="V815" s="60"/>
      <c r="W815" s="20" t="b">
        <f t="shared" si="26"/>
        <v>1</v>
      </c>
      <c r="X815" s="19" t="b">
        <f t="shared" si="27"/>
        <v>1</v>
      </c>
      <c r="Y815" s="19" t="e">
        <f>O815&gt;___Summary!#REF!</f>
        <v>#REF!</v>
      </c>
      <c r="XEU815" s="189"/>
      <c r="XEV815" s="189"/>
      <c r="XEW815" s="189"/>
      <c r="XEX815" s="189"/>
      <c r="XEY815" s="189"/>
      <c r="XEZ815" s="189"/>
      <c r="XFA815" s="189"/>
      <c r="XFB815" s="189"/>
      <c r="XFC815" s="189"/>
      <c r="XFD815" s="189"/>
    </row>
    <row r="816" spans="1:25 16375:16384" s="54" customFormat="1" ht="42" customHeight="1" x14ac:dyDescent="0.2">
      <c r="A816" s="60"/>
      <c r="B816" s="60"/>
      <c r="C816" s="61"/>
      <c r="D816" s="61"/>
      <c r="E816" s="61"/>
      <c r="F816" s="61"/>
      <c r="G816" s="61"/>
      <c r="H816" s="61"/>
      <c r="I816" s="60"/>
      <c r="J816" s="60"/>
      <c r="K816" s="87"/>
      <c r="L816" s="62"/>
      <c r="M816" s="63"/>
      <c r="N816" s="64"/>
      <c r="O816" s="58"/>
      <c r="P816" s="64"/>
      <c r="Q816" s="58"/>
      <c r="R816" s="52"/>
      <c r="S816" s="60"/>
      <c r="T816" s="60"/>
      <c r="U816" s="60"/>
      <c r="V816" s="60"/>
      <c r="W816" s="20" t="b">
        <f t="shared" si="26"/>
        <v>1</v>
      </c>
      <c r="X816" s="19" t="b">
        <f t="shared" si="27"/>
        <v>1</v>
      </c>
      <c r="Y816" s="19" t="e">
        <f>O816&gt;___Summary!#REF!</f>
        <v>#REF!</v>
      </c>
      <c r="XEU816" s="189"/>
      <c r="XEV816" s="189"/>
      <c r="XEW816" s="189"/>
      <c r="XEX816" s="189"/>
      <c r="XEY816" s="189"/>
      <c r="XEZ816" s="189"/>
      <c r="XFA816" s="189"/>
      <c r="XFB816" s="189"/>
      <c r="XFC816" s="189"/>
      <c r="XFD816" s="189"/>
    </row>
    <row r="817" spans="1:25 16375:16384" s="54" customFormat="1" ht="42" customHeight="1" x14ac:dyDescent="0.2">
      <c r="A817" s="60"/>
      <c r="B817" s="60"/>
      <c r="C817" s="61"/>
      <c r="D817" s="61"/>
      <c r="E817" s="61"/>
      <c r="F817" s="61"/>
      <c r="G817" s="61"/>
      <c r="H817" s="61"/>
      <c r="I817" s="60"/>
      <c r="J817" s="60"/>
      <c r="K817" s="87"/>
      <c r="L817" s="62"/>
      <c r="M817" s="63"/>
      <c r="N817" s="64"/>
      <c r="O817" s="58"/>
      <c r="P817" s="64"/>
      <c r="Q817" s="58"/>
      <c r="R817" s="52"/>
      <c r="S817" s="60"/>
      <c r="T817" s="60"/>
      <c r="U817" s="60"/>
      <c r="V817" s="60"/>
      <c r="W817" s="20" t="b">
        <f t="shared" si="26"/>
        <v>1</v>
      </c>
      <c r="X817" s="19" t="b">
        <f t="shared" si="27"/>
        <v>1</v>
      </c>
      <c r="Y817" s="19" t="e">
        <f>O817&gt;___Summary!#REF!</f>
        <v>#REF!</v>
      </c>
      <c r="XEU817" s="189"/>
      <c r="XEV817" s="189"/>
      <c r="XEW817" s="189"/>
      <c r="XEX817" s="189"/>
      <c r="XEY817" s="189"/>
      <c r="XEZ817" s="189"/>
      <c r="XFA817" s="189"/>
      <c r="XFB817" s="189"/>
      <c r="XFC817" s="189"/>
      <c r="XFD817" s="189"/>
    </row>
    <row r="818" spans="1:25 16375:16384" s="54" customFormat="1" ht="42" customHeight="1" x14ac:dyDescent="0.2">
      <c r="A818" s="60"/>
      <c r="B818" s="60"/>
      <c r="C818" s="61"/>
      <c r="D818" s="61"/>
      <c r="E818" s="61"/>
      <c r="F818" s="61"/>
      <c r="G818" s="61"/>
      <c r="H818" s="61"/>
      <c r="I818" s="60"/>
      <c r="J818" s="60"/>
      <c r="K818" s="87"/>
      <c r="L818" s="62"/>
      <c r="M818" s="63"/>
      <c r="N818" s="64"/>
      <c r="O818" s="58"/>
      <c r="P818" s="64"/>
      <c r="Q818" s="58"/>
      <c r="R818" s="52"/>
      <c r="S818" s="60"/>
      <c r="T818" s="60"/>
      <c r="U818" s="60"/>
      <c r="V818" s="60"/>
      <c r="W818" s="20" t="b">
        <f t="shared" si="26"/>
        <v>1</v>
      </c>
      <c r="X818" s="19" t="b">
        <f t="shared" si="27"/>
        <v>1</v>
      </c>
      <c r="Y818" s="19" t="e">
        <f>O818&gt;___Summary!#REF!</f>
        <v>#REF!</v>
      </c>
      <c r="XEU818" s="189"/>
      <c r="XEV818" s="189"/>
      <c r="XEW818" s="189"/>
      <c r="XEX818" s="189"/>
      <c r="XEY818" s="189"/>
      <c r="XEZ818" s="189"/>
      <c r="XFA818" s="189"/>
      <c r="XFB818" s="189"/>
      <c r="XFC818" s="189"/>
      <c r="XFD818" s="189"/>
    </row>
    <row r="819" spans="1:25 16375:16384" s="54" customFormat="1" ht="42" customHeight="1" x14ac:dyDescent="0.2">
      <c r="A819" s="60"/>
      <c r="B819" s="60"/>
      <c r="C819" s="61"/>
      <c r="D819" s="61"/>
      <c r="E819" s="61"/>
      <c r="F819" s="61"/>
      <c r="G819" s="61"/>
      <c r="H819" s="61"/>
      <c r="I819" s="60"/>
      <c r="J819" s="60"/>
      <c r="K819" s="87"/>
      <c r="L819" s="62"/>
      <c r="M819" s="63"/>
      <c r="N819" s="64"/>
      <c r="O819" s="58"/>
      <c r="P819" s="64"/>
      <c r="Q819" s="58"/>
      <c r="R819" s="52"/>
      <c r="S819" s="60"/>
      <c r="T819" s="60"/>
      <c r="U819" s="60"/>
      <c r="V819" s="60"/>
      <c r="W819" s="20" t="b">
        <f t="shared" si="26"/>
        <v>1</v>
      </c>
      <c r="X819" s="19" t="b">
        <f t="shared" si="27"/>
        <v>1</v>
      </c>
      <c r="Y819" s="19" t="e">
        <f>O819&gt;___Summary!#REF!</f>
        <v>#REF!</v>
      </c>
      <c r="XEU819" s="189"/>
      <c r="XEV819" s="189"/>
      <c r="XEW819" s="189"/>
      <c r="XEX819" s="189"/>
      <c r="XEY819" s="189"/>
      <c r="XEZ819" s="189"/>
      <c r="XFA819" s="189"/>
      <c r="XFB819" s="189"/>
      <c r="XFC819" s="189"/>
      <c r="XFD819" s="189"/>
    </row>
    <row r="820" spans="1:25 16375:16384" s="54" customFormat="1" ht="42" customHeight="1" x14ac:dyDescent="0.2">
      <c r="A820" s="60"/>
      <c r="B820" s="60"/>
      <c r="C820" s="61"/>
      <c r="D820" s="61"/>
      <c r="E820" s="61"/>
      <c r="F820" s="61"/>
      <c r="G820" s="61"/>
      <c r="H820" s="61"/>
      <c r="I820" s="60"/>
      <c r="J820" s="60"/>
      <c r="K820" s="87"/>
      <c r="L820" s="62"/>
      <c r="M820" s="63"/>
      <c r="N820" s="64"/>
      <c r="O820" s="58"/>
      <c r="P820" s="64"/>
      <c r="Q820" s="58"/>
      <c r="R820" s="52"/>
      <c r="S820" s="60"/>
      <c r="T820" s="60"/>
      <c r="U820" s="60"/>
      <c r="V820" s="60"/>
      <c r="W820" s="20" t="b">
        <f t="shared" si="26"/>
        <v>1</v>
      </c>
      <c r="X820" s="19" t="b">
        <f t="shared" si="27"/>
        <v>1</v>
      </c>
      <c r="Y820" s="19" t="e">
        <f>O820&gt;___Summary!#REF!</f>
        <v>#REF!</v>
      </c>
      <c r="XEU820" s="189"/>
      <c r="XEV820" s="189"/>
      <c r="XEW820" s="189"/>
      <c r="XEX820" s="189"/>
      <c r="XEY820" s="189"/>
      <c r="XEZ820" s="189"/>
      <c r="XFA820" s="189"/>
      <c r="XFB820" s="189"/>
      <c r="XFC820" s="189"/>
      <c r="XFD820" s="189"/>
    </row>
    <row r="821" spans="1:25 16375:16384" s="54" customFormat="1" ht="42" customHeight="1" x14ac:dyDescent="0.2">
      <c r="A821" s="60"/>
      <c r="B821" s="60"/>
      <c r="C821" s="61"/>
      <c r="D821" s="61"/>
      <c r="E821" s="61"/>
      <c r="F821" s="61"/>
      <c r="G821" s="61"/>
      <c r="H821" s="61"/>
      <c r="I821" s="60"/>
      <c r="J821" s="60"/>
      <c r="K821" s="87"/>
      <c r="L821" s="62"/>
      <c r="M821" s="63"/>
      <c r="N821" s="64"/>
      <c r="O821" s="58"/>
      <c r="P821" s="64"/>
      <c r="Q821" s="58"/>
      <c r="R821" s="52"/>
      <c r="S821" s="60"/>
      <c r="T821" s="60"/>
      <c r="U821" s="60"/>
      <c r="V821" s="60"/>
      <c r="W821" s="20" t="b">
        <f t="shared" si="26"/>
        <v>1</v>
      </c>
      <c r="X821" s="19" t="b">
        <f t="shared" si="27"/>
        <v>1</v>
      </c>
      <c r="Y821" s="19" t="e">
        <f>O821&gt;___Summary!#REF!</f>
        <v>#REF!</v>
      </c>
      <c r="XEU821" s="189"/>
      <c r="XEV821" s="189"/>
      <c r="XEW821" s="189"/>
      <c r="XEX821" s="189"/>
      <c r="XEY821" s="189"/>
      <c r="XEZ821" s="189"/>
      <c r="XFA821" s="189"/>
      <c r="XFB821" s="189"/>
      <c r="XFC821" s="189"/>
      <c r="XFD821" s="189"/>
    </row>
    <row r="822" spans="1:25 16375:16384" s="54" customFormat="1" ht="42" customHeight="1" x14ac:dyDescent="0.2">
      <c r="A822" s="60"/>
      <c r="B822" s="60"/>
      <c r="C822" s="61"/>
      <c r="D822" s="61"/>
      <c r="E822" s="61"/>
      <c r="F822" s="61"/>
      <c r="G822" s="61"/>
      <c r="H822" s="61"/>
      <c r="I822" s="60"/>
      <c r="J822" s="60"/>
      <c r="K822" s="87"/>
      <c r="L822" s="62"/>
      <c r="M822" s="63"/>
      <c r="N822" s="64"/>
      <c r="O822" s="58"/>
      <c r="P822" s="64"/>
      <c r="Q822" s="58"/>
      <c r="R822" s="52"/>
      <c r="S822" s="60"/>
      <c r="T822" s="60"/>
      <c r="U822" s="60"/>
      <c r="V822" s="60"/>
      <c r="W822" s="20" t="b">
        <f t="shared" si="26"/>
        <v>1</v>
      </c>
      <c r="X822" s="19" t="b">
        <f t="shared" si="27"/>
        <v>1</v>
      </c>
      <c r="Y822" s="19" t="e">
        <f>O822&gt;___Summary!#REF!</f>
        <v>#REF!</v>
      </c>
      <c r="XEU822" s="189"/>
      <c r="XEV822" s="189"/>
      <c r="XEW822" s="189"/>
      <c r="XEX822" s="189"/>
      <c r="XEY822" s="189"/>
      <c r="XEZ822" s="189"/>
      <c r="XFA822" s="189"/>
      <c r="XFB822" s="189"/>
      <c r="XFC822" s="189"/>
      <c r="XFD822" s="189"/>
    </row>
    <row r="823" spans="1:25 16375:16384" s="54" customFormat="1" ht="42" customHeight="1" x14ac:dyDescent="0.2">
      <c r="A823" s="60"/>
      <c r="B823" s="60"/>
      <c r="C823" s="61"/>
      <c r="D823" s="61"/>
      <c r="E823" s="61"/>
      <c r="F823" s="61"/>
      <c r="G823" s="61"/>
      <c r="H823" s="61"/>
      <c r="I823" s="60"/>
      <c r="J823" s="60"/>
      <c r="K823" s="87"/>
      <c r="L823" s="62"/>
      <c r="M823" s="63"/>
      <c r="N823" s="64"/>
      <c r="O823" s="58"/>
      <c r="P823" s="64"/>
      <c r="Q823" s="58"/>
      <c r="R823" s="52"/>
      <c r="S823" s="60"/>
      <c r="T823" s="60"/>
      <c r="U823" s="60"/>
      <c r="V823" s="60"/>
      <c r="W823" s="20" t="b">
        <f t="shared" si="26"/>
        <v>1</v>
      </c>
      <c r="X823" s="19" t="b">
        <f t="shared" si="27"/>
        <v>1</v>
      </c>
      <c r="Y823" s="19" t="e">
        <f>O823&gt;___Summary!#REF!</f>
        <v>#REF!</v>
      </c>
      <c r="XEU823" s="189"/>
      <c r="XEV823" s="189"/>
      <c r="XEW823" s="189"/>
      <c r="XEX823" s="189"/>
      <c r="XEY823" s="189"/>
      <c r="XEZ823" s="189"/>
      <c r="XFA823" s="189"/>
      <c r="XFB823" s="189"/>
      <c r="XFC823" s="189"/>
      <c r="XFD823" s="189"/>
    </row>
    <row r="824" spans="1:25 16375:16384" s="54" customFormat="1" ht="42" customHeight="1" x14ac:dyDescent="0.2">
      <c r="A824" s="60"/>
      <c r="B824" s="60"/>
      <c r="C824" s="61"/>
      <c r="D824" s="61"/>
      <c r="E824" s="61"/>
      <c r="F824" s="61"/>
      <c r="G824" s="61"/>
      <c r="H824" s="61"/>
      <c r="I824" s="60"/>
      <c r="J824" s="60"/>
      <c r="K824" s="87"/>
      <c r="L824" s="62"/>
      <c r="M824" s="63"/>
      <c r="N824" s="64"/>
      <c r="O824" s="58"/>
      <c r="P824" s="64"/>
      <c r="Q824" s="58"/>
      <c r="R824" s="52"/>
      <c r="S824" s="60"/>
      <c r="T824" s="60"/>
      <c r="U824" s="60"/>
      <c r="V824" s="60"/>
      <c r="W824" s="20" t="b">
        <f t="shared" si="26"/>
        <v>1</v>
      </c>
      <c r="X824" s="19" t="b">
        <f t="shared" si="27"/>
        <v>1</v>
      </c>
      <c r="Y824" s="19" t="e">
        <f>O824&gt;___Summary!#REF!</f>
        <v>#REF!</v>
      </c>
      <c r="XEU824" s="189"/>
      <c r="XEV824" s="189"/>
      <c r="XEW824" s="189"/>
      <c r="XEX824" s="189"/>
      <c r="XEY824" s="189"/>
      <c r="XEZ824" s="189"/>
      <c r="XFA824" s="189"/>
      <c r="XFB824" s="189"/>
      <c r="XFC824" s="189"/>
      <c r="XFD824" s="189"/>
    </row>
    <row r="825" spans="1:25 16375:16384" s="54" customFormat="1" ht="42" customHeight="1" x14ac:dyDescent="0.2">
      <c r="A825" s="60"/>
      <c r="B825" s="60"/>
      <c r="C825" s="61"/>
      <c r="D825" s="61"/>
      <c r="E825" s="61"/>
      <c r="F825" s="61"/>
      <c r="G825" s="61"/>
      <c r="H825" s="61"/>
      <c r="I825" s="60"/>
      <c r="J825" s="60"/>
      <c r="K825" s="87"/>
      <c r="L825" s="62"/>
      <c r="M825" s="63"/>
      <c r="N825" s="64"/>
      <c r="O825" s="58"/>
      <c r="P825" s="64"/>
      <c r="Q825" s="58"/>
      <c r="R825" s="52"/>
      <c r="S825" s="60"/>
      <c r="T825" s="60"/>
      <c r="U825" s="60"/>
      <c r="V825" s="60"/>
      <c r="W825" s="20" t="b">
        <f t="shared" si="26"/>
        <v>1</v>
      </c>
      <c r="X825" s="19" t="b">
        <f t="shared" si="27"/>
        <v>1</v>
      </c>
      <c r="Y825" s="19" t="e">
        <f>O825&gt;___Summary!#REF!</f>
        <v>#REF!</v>
      </c>
      <c r="XEU825" s="189"/>
      <c r="XEV825" s="189"/>
      <c r="XEW825" s="189"/>
      <c r="XEX825" s="189"/>
      <c r="XEY825" s="189"/>
      <c r="XEZ825" s="189"/>
      <c r="XFA825" s="189"/>
      <c r="XFB825" s="189"/>
      <c r="XFC825" s="189"/>
      <c r="XFD825" s="189"/>
    </row>
    <row r="826" spans="1:25 16375:16384" s="54" customFormat="1" ht="42" customHeight="1" x14ac:dyDescent="0.2">
      <c r="A826" s="60"/>
      <c r="B826" s="60"/>
      <c r="C826" s="61"/>
      <c r="D826" s="61"/>
      <c r="E826" s="61"/>
      <c r="F826" s="61"/>
      <c r="G826" s="61"/>
      <c r="H826" s="61"/>
      <c r="I826" s="60"/>
      <c r="J826" s="60"/>
      <c r="K826" s="87"/>
      <c r="L826" s="62"/>
      <c r="M826" s="63"/>
      <c r="N826" s="64"/>
      <c r="O826" s="58"/>
      <c r="P826" s="64"/>
      <c r="Q826" s="58"/>
      <c r="R826" s="52"/>
      <c r="S826" s="60"/>
      <c r="T826" s="60"/>
      <c r="U826" s="60"/>
      <c r="V826" s="60"/>
      <c r="W826" s="20" t="b">
        <f t="shared" si="26"/>
        <v>1</v>
      </c>
      <c r="X826" s="19" t="b">
        <f t="shared" si="27"/>
        <v>1</v>
      </c>
      <c r="Y826" s="19" t="e">
        <f>O826&gt;___Summary!#REF!</f>
        <v>#REF!</v>
      </c>
      <c r="XEU826" s="189"/>
      <c r="XEV826" s="189"/>
      <c r="XEW826" s="189"/>
      <c r="XEX826" s="189"/>
      <c r="XEY826" s="189"/>
      <c r="XEZ826" s="189"/>
      <c r="XFA826" s="189"/>
      <c r="XFB826" s="189"/>
      <c r="XFC826" s="189"/>
      <c r="XFD826" s="189"/>
    </row>
    <row r="827" spans="1:25 16375:16384" s="54" customFormat="1" ht="42" customHeight="1" x14ac:dyDescent="0.2">
      <c r="A827" s="60"/>
      <c r="B827" s="60"/>
      <c r="C827" s="61"/>
      <c r="D827" s="61"/>
      <c r="E827" s="61"/>
      <c r="F827" s="61"/>
      <c r="G827" s="61"/>
      <c r="H827" s="61"/>
      <c r="I827" s="60"/>
      <c r="J827" s="60"/>
      <c r="K827" s="87"/>
      <c r="L827" s="62"/>
      <c r="M827" s="63"/>
      <c r="N827" s="64"/>
      <c r="O827" s="58"/>
      <c r="P827" s="64"/>
      <c r="Q827" s="58"/>
      <c r="R827" s="52"/>
      <c r="S827" s="60"/>
      <c r="T827" s="60"/>
      <c r="U827" s="60"/>
      <c r="V827" s="60"/>
      <c r="W827" s="20" t="b">
        <f t="shared" si="26"/>
        <v>1</v>
      </c>
      <c r="X827" s="19" t="b">
        <f t="shared" si="27"/>
        <v>1</v>
      </c>
      <c r="Y827" s="19" t="e">
        <f>O827&gt;___Summary!#REF!</f>
        <v>#REF!</v>
      </c>
      <c r="XEU827" s="189"/>
      <c r="XEV827" s="189"/>
      <c r="XEW827" s="189"/>
      <c r="XEX827" s="189"/>
      <c r="XEY827" s="189"/>
      <c r="XEZ827" s="189"/>
      <c r="XFA827" s="189"/>
      <c r="XFB827" s="189"/>
      <c r="XFC827" s="189"/>
      <c r="XFD827" s="189"/>
    </row>
    <row r="828" spans="1:25 16375:16384" s="54" customFormat="1" ht="42" customHeight="1" x14ac:dyDescent="0.2">
      <c r="A828" s="60"/>
      <c r="B828" s="60"/>
      <c r="C828" s="61"/>
      <c r="D828" s="61"/>
      <c r="E828" s="61"/>
      <c r="F828" s="61"/>
      <c r="G828" s="61"/>
      <c r="H828" s="61"/>
      <c r="I828" s="60"/>
      <c r="J828" s="60"/>
      <c r="K828" s="87"/>
      <c r="L828" s="62"/>
      <c r="M828" s="63"/>
      <c r="N828" s="64"/>
      <c r="O828" s="58"/>
      <c r="P828" s="64"/>
      <c r="Q828" s="58"/>
      <c r="R828" s="52"/>
      <c r="S828" s="60"/>
      <c r="T828" s="60"/>
      <c r="U828" s="60"/>
      <c r="V828" s="60"/>
      <c r="W828" s="20" t="b">
        <f t="shared" si="26"/>
        <v>1</v>
      </c>
      <c r="X828" s="19" t="b">
        <f t="shared" si="27"/>
        <v>1</v>
      </c>
      <c r="Y828" s="19" t="e">
        <f>O828&gt;___Summary!#REF!</f>
        <v>#REF!</v>
      </c>
      <c r="XEU828" s="189"/>
      <c r="XEV828" s="189"/>
      <c r="XEW828" s="189"/>
      <c r="XEX828" s="189"/>
      <c r="XEY828" s="189"/>
      <c r="XEZ828" s="189"/>
      <c r="XFA828" s="189"/>
      <c r="XFB828" s="189"/>
      <c r="XFC828" s="189"/>
      <c r="XFD828" s="189"/>
    </row>
    <row r="829" spans="1:25 16375:16384" s="54" customFormat="1" ht="42" customHeight="1" x14ac:dyDescent="0.2">
      <c r="A829" s="60"/>
      <c r="B829" s="60"/>
      <c r="C829" s="61"/>
      <c r="D829" s="61"/>
      <c r="E829" s="61"/>
      <c r="F829" s="61"/>
      <c r="G829" s="61"/>
      <c r="H829" s="61"/>
      <c r="I829" s="60"/>
      <c r="J829" s="60"/>
      <c r="K829" s="87"/>
      <c r="L829" s="62"/>
      <c r="M829" s="63"/>
      <c r="N829" s="64"/>
      <c r="O829" s="58"/>
      <c r="P829" s="64"/>
      <c r="Q829" s="58"/>
      <c r="R829" s="52"/>
      <c r="S829" s="60"/>
      <c r="T829" s="60"/>
      <c r="U829" s="60"/>
      <c r="V829" s="60"/>
      <c r="W829" s="20" t="b">
        <f t="shared" si="26"/>
        <v>1</v>
      </c>
      <c r="X829" s="19" t="b">
        <f t="shared" si="27"/>
        <v>1</v>
      </c>
      <c r="Y829" s="19" t="e">
        <f>O829&gt;___Summary!#REF!</f>
        <v>#REF!</v>
      </c>
      <c r="XEU829" s="189"/>
      <c r="XEV829" s="189"/>
      <c r="XEW829" s="189"/>
      <c r="XEX829" s="189"/>
      <c r="XEY829" s="189"/>
      <c r="XEZ829" s="189"/>
      <c r="XFA829" s="189"/>
      <c r="XFB829" s="189"/>
      <c r="XFC829" s="189"/>
      <c r="XFD829" s="189"/>
    </row>
    <row r="830" spans="1:25 16375:16384" s="54" customFormat="1" ht="42" customHeight="1" x14ac:dyDescent="0.2">
      <c r="A830" s="60"/>
      <c r="B830" s="60"/>
      <c r="C830" s="61"/>
      <c r="D830" s="61"/>
      <c r="E830" s="61"/>
      <c r="F830" s="61"/>
      <c r="G830" s="61"/>
      <c r="H830" s="61"/>
      <c r="I830" s="60"/>
      <c r="J830" s="60"/>
      <c r="K830" s="87"/>
      <c r="L830" s="62"/>
      <c r="M830" s="63"/>
      <c r="N830" s="64"/>
      <c r="O830" s="58"/>
      <c r="P830" s="64"/>
      <c r="Q830" s="58"/>
      <c r="R830" s="52"/>
      <c r="S830" s="60"/>
      <c r="T830" s="60"/>
      <c r="U830" s="60"/>
      <c r="V830" s="60"/>
      <c r="W830" s="20" t="b">
        <f t="shared" si="26"/>
        <v>1</v>
      </c>
      <c r="X830" s="19" t="b">
        <f t="shared" si="27"/>
        <v>1</v>
      </c>
      <c r="Y830" s="19" t="e">
        <f>O830&gt;___Summary!#REF!</f>
        <v>#REF!</v>
      </c>
      <c r="XEU830" s="189"/>
      <c r="XEV830" s="189"/>
      <c r="XEW830" s="189"/>
      <c r="XEX830" s="189"/>
      <c r="XEY830" s="189"/>
      <c r="XEZ830" s="189"/>
      <c r="XFA830" s="189"/>
      <c r="XFB830" s="189"/>
      <c r="XFC830" s="189"/>
      <c r="XFD830" s="189"/>
    </row>
    <row r="831" spans="1:25 16375:16384" s="54" customFormat="1" ht="42" customHeight="1" x14ac:dyDescent="0.2">
      <c r="A831" s="60"/>
      <c r="B831" s="60"/>
      <c r="C831" s="61"/>
      <c r="D831" s="61"/>
      <c r="E831" s="61"/>
      <c r="F831" s="61"/>
      <c r="G831" s="61"/>
      <c r="H831" s="61"/>
      <c r="I831" s="60"/>
      <c r="J831" s="60"/>
      <c r="K831" s="87"/>
      <c r="L831" s="62"/>
      <c r="M831" s="63"/>
      <c r="N831" s="64"/>
      <c r="O831" s="58"/>
      <c r="P831" s="64"/>
      <c r="Q831" s="58"/>
      <c r="R831" s="52"/>
      <c r="S831" s="60"/>
      <c r="T831" s="60"/>
      <c r="U831" s="60"/>
      <c r="V831" s="60"/>
      <c r="W831" s="20" t="b">
        <f t="shared" si="26"/>
        <v>1</v>
      </c>
      <c r="X831" s="19" t="b">
        <f t="shared" si="27"/>
        <v>1</v>
      </c>
      <c r="Y831" s="19" t="e">
        <f>O831&gt;___Summary!#REF!</f>
        <v>#REF!</v>
      </c>
      <c r="XEU831" s="189"/>
      <c r="XEV831" s="189"/>
      <c r="XEW831" s="189"/>
      <c r="XEX831" s="189"/>
      <c r="XEY831" s="189"/>
      <c r="XEZ831" s="189"/>
      <c r="XFA831" s="189"/>
      <c r="XFB831" s="189"/>
      <c r="XFC831" s="189"/>
      <c r="XFD831" s="189"/>
    </row>
    <row r="832" spans="1:25 16375:16384" s="54" customFormat="1" ht="42" customHeight="1" x14ac:dyDescent="0.2">
      <c r="A832" s="60"/>
      <c r="B832" s="60"/>
      <c r="C832" s="61"/>
      <c r="D832" s="61"/>
      <c r="E832" s="61"/>
      <c r="F832" s="61"/>
      <c r="G832" s="61"/>
      <c r="H832" s="61"/>
      <c r="I832" s="60"/>
      <c r="J832" s="60"/>
      <c r="K832" s="87"/>
      <c r="L832" s="62"/>
      <c r="M832" s="63"/>
      <c r="N832" s="64"/>
      <c r="O832" s="58"/>
      <c r="P832" s="64"/>
      <c r="Q832" s="58"/>
      <c r="R832" s="52"/>
      <c r="S832" s="60"/>
      <c r="T832" s="60"/>
      <c r="U832" s="60"/>
      <c r="V832" s="60"/>
      <c r="W832" s="20" t="b">
        <f t="shared" si="26"/>
        <v>1</v>
      </c>
      <c r="X832" s="19" t="b">
        <f t="shared" si="27"/>
        <v>1</v>
      </c>
      <c r="Y832" s="19" t="e">
        <f>O832&gt;___Summary!#REF!</f>
        <v>#REF!</v>
      </c>
      <c r="XEU832" s="189"/>
      <c r="XEV832" s="189"/>
      <c r="XEW832" s="189"/>
      <c r="XEX832" s="189"/>
      <c r="XEY832" s="189"/>
      <c r="XEZ832" s="189"/>
      <c r="XFA832" s="189"/>
      <c r="XFB832" s="189"/>
      <c r="XFC832" s="189"/>
      <c r="XFD832" s="189"/>
    </row>
    <row r="833" spans="1:25 16375:16384" s="54" customFormat="1" ht="42" customHeight="1" x14ac:dyDescent="0.2">
      <c r="A833" s="60"/>
      <c r="B833" s="60"/>
      <c r="C833" s="61"/>
      <c r="D833" s="61"/>
      <c r="E833" s="61"/>
      <c r="F833" s="61"/>
      <c r="G833" s="61"/>
      <c r="H833" s="61"/>
      <c r="I833" s="60"/>
      <c r="J833" s="60"/>
      <c r="K833" s="87"/>
      <c r="L833" s="62"/>
      <c r="M833" s="63"/>
      <c r="N833" s="64"/>
      <c r="O833" s="58"/>
      <c r="P833" s="64"/>
      <c r="Q833" s="58"/>
      <c r="R833" s="52"/>
      <c r="S833" s="60"/>
      <c r="T833" s="60"/>
      <c r="U833" s="60"/>
      <c r="V833" s="60"/>
      <c r="W833" s="20" t="b">
        <f t="shared" si="26"/>
        <v>1</v>
      </c>
      <c r="X833" s="19" t="b">
        <f t="shared" si="27"/>
        <v>1</v>
      </c>
      <c r="Y833" s="19" t="e">
        <f>O833&gt;___Summary!#REF!</f>
        <v>#REF!</v>
      </c>
      <c r="XEU833" s="189"/>
      <c r="XEV833" s="189"/>
      <c r="XEW833" s="189"/>
      <c r="XEX833" s="189"/>
      <c r="XEY833" s="189"/>
      <c r="XEZ833" s="189"/>
      <c r="XFA833" s="189"/>
      <c r="XFB833" s="189"/>
      <c r="XFC833" s="189"/>
      <c r="XFD833" s="189"/>
    </row>
    <row r="834" spans="1:25 16375:16384" s="54" customFormat="1" ht="42" customHeight="1" x14ac:dyDescent="0.2">
      <c r="A834" s="60"/>
      <c r="B834" s="60"/>
      <c r="C834" s="61"/>
      <c r="D834" s="61"/>
      <c r="E834" s="61"/>
      <c r="F834" s="61"/>
      <c r="G834" s="61"/>
      <c r="H834" s="61"/>
      <c r="I834" s="60"/>
      <c r="J834" s="60"/>
      <c r="K834" s="87"/>
      <c r="L834" s="62"/>
      <c r="M834" s="63"/>
      <c r="N834" s="64"/>
      <c r="O834" s="58"/>
      <c r="P834" s="64"/>
      <c r="Q834" s="58"/>
      <c r="R834" s="52"/>
      <c r="S834" s="60"/>
      <c r="T834" s="60"/>
      <c r="U834" s="60"/>
      <c r="V834" s="60"/>
      <c r="W834" s="20" t="b">
        <f t="shared" si="26"/>
        <v>1</v>
      </c>
      <c r="X834" s="19" t="b">
        <f t="shared" si="27"/>
        <v>1</v>
      </c>
      <c r="Y834" s="19" t="e">
        <f>O834&gt;___Summary!#REF!</f>
        <v>#REF!</v>
      </c>
      <c r="XEU834" s="189"/>
      <c r="XEV834" s="189"/>
      <c r="XEW834" s="189"/>
      <c r="XEX834" s="189"/>
      <c r="XEY834" s="189"/>
      <c r="XEZ834" s="189"/>
      <c r="XFA834" s="189"/>
      <c r="XFB834" s="189"/>
      <c r="XFC834" s="189"/>
      <c r="XFD834" s="189"/>
    </row>
    <row r="835" spans="1:25 16375:16384" s="54" customFormat="1" ht="42" customHeight="1" x14ac:dyDescent="0.2">
      <c r="A835" s="60"/>
      <c r="B835" s="60"/>
      <c r="C835" s="61"/>
      <c r="D835" s="61"/>
      <c r="E835" s="61"/>
      <c r="F835" s="61"/>
      <c r="G835" s="61"/>
      <c r="H835" s="61"/>
      <c r="I835" s="60"/>
      <c r="J835" s="60"/>
      <c r="K835" s="87"/>
      <c r="L835" s="62"/>
      <c r="M835" s="63"/>
      <c r="N835" s="64"/>
      <c r="O835" s="58"/>
      <c r="P835" s="64"/>
      <c r="Q835" s="58"/>
      <c r="R835" s="52"/>
      <c r="S835" s="60"/>
      <c r="T835" s="60"/>
      <c r="U835" s="60"/>
      <c r="V835" s="60"/>
      <c r="W835" s="20" t="b">
        <f t="shared" si="26"/>
        <v>1</v>
      </c>
      <c r="X835" s="19" t="b">
        <f t="shared" si="27"/>
        <v>1</v>
      </c>
      <c r="Y835" s="19" t="e">
        <f>O835&gt;___Summary!#REF!</f>
        <v>#REF!</v>
      </c>
      <c r="XEU835" s="189"/>
      <c r="XEV835" s="189"/>
      <c r="XEW835" s="189"/>
      <c r="XEX835" s="189"/>
      <c r="XEY835" s="189"/>
      <c r="XEZ835" s="189"/>
      <c r="XFA835" s="189"/>
      <c r="XFB835" s="189"/>
      <c r="XFC835" s="189"/>
      <c r="XFD835" s="189"/>
    </row>
    <row r="836" spans="1:25 16375:16384" s="54" customFormat="1" ht="42" customHeight="1" x14ac:dyDescent="0.2">
      <c r="A836" s="60"/>
      <c r="B836" s="60"/>
      <c r="C836" s="61"/>
      <c r="D836" s="61"/>
      <c r="E836" s="61"/>
      <c r="F836" s="61"/>
      <c r="G836" s="61"/>
      <c r="H836" s="61"/>
      <c r="I836" s="60"/>
      <c r="J836" s="60"/>
      <c r="K836" s="87"/>
      <c r="L836" s="62"/>
      <c r="M836" s="63"/>
      <c r="N836" s="64"/>
      <c r="O836" s="58"/>
      <c r="P836" s="64"/>
      <c r="Q836" s="58"/>
      <c r="R836" s="52"/>
      <c r="S836" s="60"/>
      <c r="T836" s="60"/>
      <c r="U836" s="60"/>
      <c r="V836" s="60"/>
      <c r="W836" s="20" t="b">
        <f t="shared" si="26"/>
        <v>1</v>
      </c>
      <c r="X836" s="19" t="b">
        <f t="shared" si="27"/>
        <v>1</v>
      </c>
      <c r="Y836" s="19" t="e">
        <f>O836&gt;___Summary!#REF!</f>
        <v>#REF!</v>
      </c>
      <c r="XEU836" s="189"/>
      <c r="XEV836" s="189"/>
      <c r="XEW836" s="189"/>
      <c r="XEX836" s="189"/>
      <c r="XEY836" s="189"/>
      <c r="XEZ836" s="189"/>
      <c r="XFA836" s="189"/>
      <c r="XFB836" s="189"/>
      <c r="XFC836" s="189"/>
      <c r="XFD836" s="189"/>
    </row>
    <row r="837" spans="1:25 16375:16384" s="54" customFormat="1" ht="42" customHeight="1" x14ac:dyDescent="0.2">
      <c r="A837" s="60"/>
      <c r="B837" s="60"/>
      <c r="C837" s="61"/>
      <c r="D837" s="61"/>
      <c r="E837" s="61"/>
      <c r="F837" s="61"/>
      <c r="G837" s="61"/>
      <c r="H837" s="61"/>
      <c r="I837" s="60"/>
      <c r="J837" s="60"/>
      <c r="K837" s="87"/>
      <c r="L837" s="62"/>
      <c r="M837" s="63"/>
      <c r="N837" s="64"/>
      <c r="O837" s="58"/>
      <c r="P837" s="64"/>
      <c r="Q837" s="58"/>
      <c r="R837" s="52"/>
      <c r="S837" s="60"/>
      <c r="T837" s="60"/>
      <c r="U837" s="60"/>
      <c r="V837" s="60"/>
      <c r="W837" s="20" t="b">
        <f t="shared" si="26"/>
        <v>1</v>
      </c>
      <c r="X837" s="19" t="b">
        <f t="shared" si="27"/>
        <v>1</v>
      </c>
      <c r="Y837" s="19" t="e">
        <f>O837&gt;___Summary!#REF!</f>
        <v>#REF!</v>
      </c>
      <c r="XEU837" s="189"/>
      <c r="XEV837" s="189"/>
      <c r="XEW837" s="189"/>
      <c r="XEX837" s="189"/>
      <c r="XEY837" s="189"/>
      <c r="XEZ837" s="189"/>
      <c r="XFA837" s="189"/>
      <c r="XFB837" s="189"/>
      <c r="XFC837" s="189"/>
      <c r="XFD837" s="189"/>
    </row>
    <row r="838" spans="1:25 16375:16384" s="54" customFormat="1" ht="42" customHeight="1" x14ac:dyDescent="0.2">
      <c r="A838" s="60"/>
      <c r="B838" s="60"/>
      <c r="C838" s="61"/>
      <c r="D838" s="61"/>
      <c r="E838" s="61"/>
      <c r="F838" s="61"/>
      <c r="G838" s="61"/>
      <c r="H838" s="61"/>
      <c r="I838" s="60"/>
      <c r="J838" s="60"/>
      <c r="K838" s="87"/>
      <c r="L838" s="62"/>
      <c r="M838" s="63"/>
      <c r="N838" s="64"/>
      <c r="O838" s="58"/>
      <c r="P838" s="64"/>
      <c r="Q838" s="58"/>
      <c r="R838" s="52"/>
      <c r="S838" s="60"/>
      <c r="T838" s="60"/>
      <c r="U838" s="60"/>
      <c r="V838" s="60"/>
      <c r="W838" s="20" t="b">
        <f t="shared" si="26"/>
        <v>1</v>
      </c>
      <c r="X838" s="19" t="b">
        <f t="shared" si="27"/>
        <v>1</v>
      </c>
      <c r="Y838" s="19" t="e">
        <f>O838&gt;___Summary!#REF!</f>
        <v>#REF!</v>
      </c>
      <c r="XEU838" s="189"/>
      <c r="XEV838" s="189"/>
      <c r="XEW838" s="189"/>
      <c r="XEX838" s="189"/>
      <c r="XEY838" s="189"/>
      <c r="XEZ838" s="189"/>
      <c r="XFA838" s="189"/>
      <c r="XFB838" s="189"/>
      <c r="XFC838" s="189"/>
      <c r="XFD838" s="189"/>
    </row>
    <row r="839" spans="1:25 16375:16384" s="54" customFormat="1" ht="42" customHeight="1" x14ac:dyDescent="0.2">
      <c r="A839" s="60"/>
      <c r="B839" s="60"/>
      <c r="C839" s="61"/>
      <c r="D839" s="61"/>
      <c r="E839" s="61"/>
      <c r="F839" s="61"/>
      <c r="G839" s="61"/>
      <c r="H839" s="61"/>
      <c r="I839" s="60"/>
      <c r="J839" s="60"/>
      <c r="K839" s="87"/>
      <c r="L839" s="62"/>
      <c r="M839" s="63"/>
      <c r="N839" s="64"/>
      <c r="O839" s="58"/>
      <c r="P839" s="64"/>
      <c r="Q839" s="58"/>
      <c r="R839" s="52"/>
      <c r="S839" s="60"/>
      <c r="T839" s="60"/>
      <c r="U839" s="60"/>
      <c r="V839" s="60"/>
      <c r="W839" s="20" t="b">
        <f t="shared" si="26"/>
        <v>1</v>
      </c>
      <c r="X839" s="19" t="b">
        <f t="shared" si="27"/>
        <v>1</v>
      </c>
      <c r="Y839" s="19" t="e">
        <f>O839&gt;___Summary!#REF!</f>
        <v>#REF!</v>
      </c>
      <c r="XEU839" s="189"/>
      <c r="XEV839" s="189"/>
      <c r="XEW839" s="189"/>
      <c r="XEX839" s="189"/>
      <c r="XEY839" s="189"/>
      <c r="XEZ839" s="189"/>
      <c r="XFA839" s="189"/>
      <c r="XFB839" s="189"/>
      <c r="XFC839" s="189"/>
      <c r="XFD839" s="189"/>
    </row>
    <row r="840" spans="1:25 16375:16384" s="54" customFormat="1" ht="42" customHeight="1" x14ac:dyDescent="0.2">
      <c r="A840" s="60"/>
      <c r="B840" s="60"/>
      <c r="C840" s="61"/>
      <c r="D840" s="61"/>
      <c r="E840" s="61"/>
      <c r="F840" s="61"/>
      <c r="G840" s="61"/>
      <c r="H840" s="61"/>
      <c r="I840" s="60"/>
      <c r="J840" s="60"/>
      <c r="K840" s="87"/>
      <c r="L840" s="62"/>
      <c r="M840" s="63"/>
      <c r="N840" s="64"/>
      <c r="O840" s="58"/>
      <c r="P840" s="64"/>
      <c r="Q840" s="58"/>
      <c r="R840" s="52"/>
      <c r="S840" s="60"/>
      <c r="T840" s="60"/>
      <c r="U840" s="60"/>
      <c r="V840" s="60"/>
      <c r="W840" s="20" t="b">
        <f t="shared" si="26"/>
        <v>1</v>
      </c>
      <c r="X840" s="19" t="b">
        <f t="shared" si="27"/>
        <v>1</v>
      </c>
      <c r="Y840" s="19" t="e">
        <f>O840&gt;___Summary!#REF!</f>
        <v>#REF!</v>
      </c>
      <c r="XEU840" s="189"/>
      <c r="XEV840" s="189"/>
      <c r="XEW840" s="189"/>
      <c r="XEX840" s="189"/>
      <c r="XEY840" s="189"/>
      <c r="XEZ840" s="189"/>
      <c r="XFA840" s="189"/>
      <c r="XFB840" s="189"/>
      <c r="XFC840" s="189"/>
      <c r="XFD840" s="189"/>
    </row>
    <row r="841" spans="1:25 16375:16384" s="54" customFormat="1" ht="42" customHeight="1" x14ac:dyDescent="0.2">
      <c r="A841" s="60"/>
      <c r="B841" s="60"/>
      <c r="C841" s="61"/>
      <c r="D841" s="61"/>
      <c r="E841" s="61"/>
      <c r="F841" s="61"/>
      <c r="G841" s="61"/>
      <c r="H841" s="61"/>
      <c r="I841" s="60"/>
      <c r="J841" s="60"/>
      <c r="K841" s="87"/>
      <c r="L841" s="62"/>
      <c r="M841" s="63"/>
      <c r="N841" s="64"/>
      <c r="O841" s="58"/>
      <c r="P841" s="64"/>
      <c r="Q841" s="58"/>
      <c r="R841" s="52"/>
      <c r="S841" s="60"/>
      <c r="T841" s="60"/>
      <c r="U841" s="60"/>
      <c r="V841" s="60"/>
      <c r="W841" s="20" t="b">
        <f t="shared" si="26"/>
        <v>1</v>
      </c>
      <c r="X841" s="19" t="b">
        <f t="shared" si="27"/>
        <v>1</v>
      </c>
      <c r="Y841" s="19" t="e">
        <f>O841&gt;___Summary!#REF!</f>
        <v>#REF!</v>
      </c>
      <c r="XEU841" s="189"/>
      <c r="XEV841" s="189"/>
      <c r="XEW841" s="189"/>
      <c r="XEX841" s="189"/>
      <c r="XEY841" s="189"/>
      <c r="XEZ841" s="189"/>
      <c r="XFA841" s="189"/>
      <c r="XFB841" s="189"/>
      <c r="XFC841" s="189"/>
      <c r="XFD841" s="189"/>
    </row>
    <row r="842" spans="1:25 16375:16384" s="54" customFormat="1" ht="42" customHeight="1" x14ac:dyDescent="0.2">
      <c r="A842" s="60"/>
      <c r="B842" s="60"/>
      <c r="C842" s="61"/>
      <c r="D842" s="61"/>
      <c r="E842" s="61"/>
      <c r="F842" s="61"/>
      <c r="G842" s="61"/>
      <c r="H842" s="61"/>
      <c r="I842" s="60"/>
      <c r="J842" s="60"/>
      <c r="K842" s="87"/>
      <c r="L842" s="62"/>
      <c r="M842" s="63"/>
      <c r="N842" s="64"/>
      <c r="O842" s="58"/>
      <c r="P842" s="64"/>
      <c r="Q842" s="58"/>
      <c r="R842" s="52"/>
      <c r="S842" s="60"/>
      <c r="T842" s="60"/>
      <c r="U842" s="60"/>
      <c r="V842" s="60"/>
      <c r="W842" s="20" t="b">
        <f t="shared" si="26"/>
        <v>1</v>
      </c>
      <c r="X842" s="19" t="b">
        <f t="shared" si="27"/>
        <v>1</v>
      </c>
      <c r="Y842" s="19" t="e">
        <f>O842&gt;___Summary!#REF!</f>
        <v>#REF!</v>
      </c>
      <c r="XEU842" s="189"/>
      <c r="XEV842" s="189"/>
      <c r="XEW842" s="189"/>
      <c r="XEX842" s="189"/>
      <c r="XEY842" s="189"/>
      <c r="XEZ842" s="189"/>
      <c r="XFA842" s="189"/>
      <c r="XFB842" s="189"/>
      <c r="XFC842" s="189"/>
      <c r="XFD842" s="189"/>
    </row>
    <row r="843" spans="1:25 16375:16384" s="54" customFormat="1" ht="42" customHeight="1" x14ac:dyDescent="0.2">
      <c r="A843" s="60"/>
      <c r="B843" s="60"/>
      <c r="C843" s="61"/>
      <c r="D843" s="61"/>
      <c r="E843" s="61"/>
      <c r="F843" s="61"/>
      <c r="G843" s="61"/>
      <c r="H843" s="61"/>
      <c r="I843" s="60"/>
      <c r="J843" s="60"/>
      <c r="K843" s="87"/>
      <c r="L843" s="62"/>
      <c r="M843" s="63"/>
      <c r="N843" s="64"/>
      <c r="O843" s="58"/>
      <c r="P843" s="64"/>
      <c r="Q843" s="58"/>
      <c r="R843" s="52"/>
      <c r="S843" s="60"/>
      <c r="T843" s="60"/>
      <c r="U843" s="60"/>
      <c r="V843" s="60"/>
      <c r="W843" s="20" t="b">
        <f t="shared" si="26"/>
        <v>1</v>
      </c>
      <c r="X843" s="19" t="b">
        <f t="shared" si="27"/>
        <v>1</v>
      </c>
      <c r="Y843" s="19" t="e">
        <f>O843&gt;___Summary!#REF!</f>
        <v>#REF!</v>
      </c>
      <c r="XEU843" s="189"/>
      <c r="XEV843" s="189"/>
      <c r="XEW843" s="189"/>
      <c r="XEX843" s="189"/>
      <c r="XEY843" s="189"/>
      <c r="XEZ843" s="189"/>
      <c r="XFA843" s="189"/>
      <c r="XFB843" s="189"/>
      <c r="XFC843" s="189"/>
      <c r="XFD843" s="189"/>
    </row>
    <row r="844" spans="1:25 16375:16384" s="54" customFormat="1" ht="42" customHeight="1" x14ac:dyDescent="0.2">
      <c r="A844" s="60"/>
      <c r="B844" s="60"/>
      <c r="C844" s="61"/>
      <c r="D844" s="61"/>
      <c r="E844" s="61"/>
      <c r="F844" s="61"/>
      <c r="G844" s="61"/>
      <c r="H844" s="61"/>
      <c r="I844" s="60"/>
      <c r="J844" s="60"/>
      <c r="K844" s="87"/>
      <c r="L844" s="62"/>
      <c r="M844" s="63"/>
      <c r="N844" s="64"/>
      <c r="O844" s="58"/>
      <c r="P844" s="64"/>
      <c r="Q844" s="58"/>
      <c r="R844" s="52"/>
      <c r="S844" s="60"/>
      <c r="T844" s="60"/>
      <c r="U844" s="60"/>
      <c r="V844" s="60"/>
      <c r="W844" s="20" t="b">
        <f t="shared" si="26"/>
        <v>1</v>
      </c>
      <c r="X844" s="19" t="b">
        <f t="shared" si="27"/>
        <v>1</v>
      </c>
      <c r="Y844" s="19" t="e">
        <f>O844&gt;___Summary!#REF!</f>
        <v>#REF!</v>
      </c>
      <c r="XEU844" s="189"/>
      <c r="XEV844" s="189"/>
      <c r="XEW844" s="189"/>
      <c r="XEX844" s="189"/>
      <c r="XEY844" s="189"/>
      <c r="XEZ844" s="189"/>
      <c r="XFA844" s="189"/>
      <c r="XFB844" s="189"/>
      <c r="XFC844" s="189"/>
      <c r="XFD844" s="189"/>
    </row>
    <row r="845" spans="1:25 16375:16384" s="54" customFormat="1" ht="42" customHeight="1" x14ac:dyDescent="0.2">
      <c r="A845" s="60"/>
      <c r="B845" s="60"/>
      <c r="C845" s="61"/>
      <c r="D845" s="61"/>
      <c r="E845" s="61"/>
      <c r="F845" s="61"/>
      <c r="G845" s="61"/>
      <c r="H845" s="61"/>
      <c r="I845" s="60"/>
      <c r="J845" s="60"/>
      <c r="K845" s="87"/>
      <c r="L845" s="62"/>
      <c r="M845" s="63"/>
      <c r="N845" s="64"/>
      <c r="O845" s="58"/>
      <c r="P845" s="64"/>
      <c r="Q845" s="58"/>
      <c r="R845" s="52"/>
      <c r="S845" s="60"/>
      <c r="T845" s="60"/>
      <c r="U845" s="60"/>
      <c r="V845" s="60"/>
      <c r="W845" s="20" t="b">
        <f t="shared" si="26"/>
        <v>1</v>
      </c>
      <c r="X845" s="19" t="b">
        <f t="shared" si="27"/>
        <v>1</v>
      </c>
      <c r="Y845" s="19" t="e">
        <f>O845&gt;___Summary!#REF!</f>
        <v>#REF!</v>
      </c>
      <c r="XEU845" s="189"/>
      <c r="XEV845" s="189"/>
      <c r="XEW845" s="189"/>
      <c r="XEX845" s="189"/>
      <c r="XEY845" s="189"/>
      <c r="XEZ845" s="189"/>
      <c r="XFA845" s="189"/>
      <c r="XFB845" s="189"/>
      <c r="XFC845" s="189"/>
      <c r="XFD845" s="189"/>
    </row>
    <row r="846" spans="1:25 16375:16384" s="54" customFormat="1" ht="42" customHeight="1" x14ac:dyDescent="0.2">
      <c r="A846" s="60"/>
      <c r="B846" s="60"/>
      <c r="C846" s="61"/>
      <c r="D846" s="61"/>
      <c r="E846" s="61"/>
      <c r="F846" s="61"/>
      <c r="G846" s="61"/>
      <c r="H846" s="61"/>
      <c r="I846" s="60"/>
      <c r="J846" s="60"/>
      <c r="K846" s="87"/>
      <c r="L846" s="62"/>
      <c r="M846" s="63"/>
      <c r="N846" s="64"/>
      <c r="O846" s="58"/>
      <c r="P846" s="64"/>
      <c r="Q846" s="58"/>
      <c r="R846" s="52"/>
      <c r="S846" s="60"/>
      <c r="T846" s="60"/>
      <c r="U846" s="60"/>
      <c r="V846" s="60"/>
      <c r="W846" s="20" t="b">
        <f t="shared" si="26"/>
        <v>1</v>
      </c>
      <c r="X846" s="19" t="b">
        <f t="shared" si="27"/>
        <v>1</v>
      </c>
      <c r="Y846" s="19" t="e">
        <f>O846&gt;___Summary!#REF!</f>
        <v>#REF!</v>
      </c>
      <c r="XEU846" s="189"/>
      <c r="XEV846" s="189"/>
      <c r="XEW846" s="189"/>
      <c r="XEX846" s="189"/>
      <c r="XEY846" s="189"/>
      <c r="XEZ846" s="189"/>
      <c r="XFA846" s="189"/>
      <c r="XFB846" s="189"/>
      <c r="XFC846" s="189"/>
      <c r="XFD846" s="189"/>
    </row>
    <row r="847" spans="1:25 16375:16384" s="54" customFormat="1" ht="42" customHeight="1" x14ac:dyDescent="0.2">
      <c r="A847" s="60"/>
      <c r="B847" s="60"/>
      <c r="C847" s="61"/>
      <c r="D847" s="61"/>
      <c r="E847" s="61"/>
      <c r="F847" s="61"/>
      <c r="G847" s="61"/>
      <c r="H847" s="61"/>
      <c r="I847" s="60"/>
      <c r="J847" s="60"/>
      <c r="K847" s="87"/>
      <c r="L847" s="62"/>
      <c r="M847" s="63"/>
      <c r="N847" s="64"/>
      <c r="O847" s="58"/>
      <c r="P847" s="64"/>
      <c r="Q847" s="58"/>
      <c r="R847" s="52"/>
      <c r="S847" s="60"/>
      <c r="T847" s="60"/>
      <c r="U847" s="60"/>
      <c r="V847" s="60"/>
      <c r="W847" s="20" t="b">
        <f t="shared" si="26"/>
        <v>1</v>
      </c>
      <c r="X847" s="19" t="b">
        <f t="shared" si="27"/>
        <v>1</v>
      </c>
      <c r="Y847" s="19" t="e">
        <f>O847&gt;___Summary!#REF!</f>
        <v>#REF!</v>
      </c>
      <c r="XEU847" s="189"/>
      <c r="XEV847" s="189"/>
      <c r="XEW847" s="189"/>
      <c r="XEX847" s="189"/>
      <c r="XEY847" s="189"/>
      <c r="XEZ847" s="189"/>
      <c r="XFA847" s="189"/>
      <c r="XFB847" s="189"/>
      <c r="XFC847" s="189"/>
      <c r="XFD847" s="189"/>
    </row>
    <row r="848" spans="1:25 16375:16384" s="54" customFormat="1" ht="42" customHeight="1" x14ac:dyDescent="0.2">
      <c r="A848" s="60"/>
      <c r="B848" s="60"/>
      <c r="C848" s="61"/>
      <c r="D848" s="61"/>
      <c r="E848" s="61"/>
      <c r="F848" s="61"/>
      <c r="G848" s="61"/>
      <c r="H848" s="61"/>
      <c r="I848" s="60"/>
      <c r="J848" s="60"/>
      <c r="K848" s="87"/>
      <c r="L848" s="62"/>
      <c r="M848" s="63"/>
      <c r="N848" s="64"/>
      <c r="O848" s="58"/>
      <c r="P848" s="64"/>
      <c r="Q848" s="58"/>
      <c r="R848" s="52"/>
      <c r="S848" s="60"/>
      <c r="T848" s="60"/>
      <c r="U848" s="60"/>
      <c r="V848" s="60"/>
      <c r="W848" s="20" t="b">
        <f t="shared" si="26"/>
        <v>1</v>
      </c>
      <c r="X848" s="19" t="b">
        <f t="shared" si="27"/>
        <v>1</v>
      </c>
      <c r="Y848" s="19" t="e">
        <f>O848&gt;___Summary!#REF!</f>
        <v>#REF!</v>
      </c>
      <c r="XEU848" s="189"/>
      <c r="XEV848" s="189"/>
      <c r="XEW848" s="189"/>
      <c r="XEX848" s="189"/>
      <c r="XEY848" s="189"/>
      <c r="XEZ848" s="189"/>
      <c r="XFA848" s="189"/>
      <c r="XFB848" s="189"/>
      <c r="XFC848" s="189"/>
      <c r="XFD848" s="189"/>
    </row>
    <row r="849" spans="1:25 16375:16384" s="54" customFormat="1" ht="42" customHeight="1" x14ac:dyDescent="0.2">
      <c r="A849" s="60"/>
      <c r="B849" s="60"/>
      <c r="C849" s="61"/>
      <c r="D849" s="61"/>
      <c r="E849" s="61"/>
      <c r="F849" s="61"/>
      <c r="G849" s="61"/>
      <c r="H849" s="61"/>
      <c r="I849" s="60"/>
      <c r="J849" s="60"/>
      <c r="K849" s="87"/>
      <c r="L849" s="62"/>
      <c r="M849" s="63"/>
      <c r="N849" s="64"/>
      <c r="O849" s="58"/>
      <c r="P849" s="64"/>
      <c r="Q849" s="58"/>
      <c r="R849" s="52"/>
      <c r="S849" s="60"/>
      <c r="T849" s="60"/>
      <c r="U849" s="60"/>
      <c r="V849" s="60"/>
      <c r="W849" s="20" t="b">
        <f t="shared" si="26"/>
        <v>1</v>
      </c>
      <c r="X849" s="19" t="b">
        <f t="shared" si="27"/>
        <v>1</v>
      </c>
      <c r="Y849" s="19" t="e">
        <f>O849&gt;___Summary!#REF!</f>
        <v>#REF!</v>
      </c>
      <c r="XEU849" s="189"/>
      <c r="XEV849" s="189"/>
      <c r="XEW849" s="189"/>
      <c r="XEX849" s="189"/>
      <c r="XEY849" s="189"/>
      <c r="XEZ849" s="189"/>
      <c r="XFA849" s="189"/>
      <c r="XFB849" s="189"/>
      <c r="XFC849" s="189"/>
      <c r="XFD849" s="189"/>
    </row>
    <row r="850" spans="1:25 16375:16384" s="54" customFormat="1" ht="42" customHeight="1" x14ac:dyDescent="0.2">
      <c r="A850" s="60"/>
      <c r="B850" s="60"/>
      <c r="C850" s="61"/>
      <c r="D850" s="61"/>
      <c r="E850" s="61"/>
      <c r="F850" s="61"/>
      <c r="G850" s="61"/>
      <c r="H850" s="61"/>
      <c r="I850" s="60"/>
      <c r="J850" s="60"/>
      <c r="K850" s="87"/>
      <c r="L850" s="62"/>
      <c r="M850" s="63"/>
      <c r="N850" s="64"/>
      <c r="O850" s="58"/>
      <c r="P850" s="64"/>
      <c r="Q850" s="58"/>
      <c r="R850" s="52"/>
      <c r="S850" s="60"/>
      <c r="T850" s="60"/>
      <c r="U850" s="60"/>
      <c r="V850" s="60"/>
      <c r="W850" s="20" t="b">
        <f t="shared" si="26"/>
        <v>1</v>
      </c>
      <c r="X850" s="19" t="b">
        <f t="shared" si="27"/>
        <v>1</v>
      </c>
      <c r="Y850" s="19" t="e">
        <f>O850&gt;___Summary!#REF!</f>
        <v>#REF!</v>
      </c>
      <c r="XEU850" s="189"/>
      <c r="XEV850" s="189"/>
      <c r="XEW850" s="189"/>
      <c r="XEX850" s="189"/>
      <c r="XEY850" s="189"/>
      <c r="XEZ850" s="189"/>
      <c r="XFA850" s="189"/>
      <c r="XFB850" s="189"/>
      <c r="XFC850" s="189"/>
      <c r="XFD850" s="189"/>
    </row>
    <row r="851" spans="1:25 16375:16384" s="54" customFormat="1" ht="42" customHeight="1" x14ac:dyDescent="0.2">
      <c r="A851" s="60"/>
      <c r="B851" s="60"/>
      <c r="C851" s="61"/>
      <c r="D851" s="61"/>
      <c r="E851" s="61"/>
      <c r="F851" s="61"/>
      <c r="G851" s="61"/>
      <c r="H851" s="61"/>
      <c r="I851" s="60"/>
      <c r="J851" s="60"/>
      <c r="K851" s="87"/>
      <c r="L851" s="62"/>
      <c r="M851" s="63"/>
      <c r="N851" s="64"/>
      <c r="O851" s="58"/>
      <c r="P851" s="64"/>
      <c r="Q851" s="58"/>
      <c r="R851" s="52"/>
      <c r="S851" s="60"/>
      <c r="T851" s="60"/>
      <c r="U851" s="60"/>
      <c r="V851" s="60"/>
      <c r="W851" s="20" t="b">
        <f t="shared" si="26"/>
        <v>1</v>
      </c>
      <c r="X851" s="19" t="b">
        <f t="shared" si="27"/>
        <v>1</v>
      </c>
      <c r="Y851" s="19" t="e">
        <f>O851&gt;___Summary!#REF!</f>
        <v>#REF!</v>
      </c>
      <c r="XEU851" s="189"/>
      <c r="XEV851" s="189"/>
      <c r="XEW851" s="189"/>
      <c r="XEX851" s="189"/>
      <c r="XEY851" s="189"/>
      <c r="XEZ851" s="189"/>
      <c r="XFA851" s="189"/>
      <c r="XFB851" s="189"/>
      <c r="XFC851" s="189"/>
      <c r="XFD851" s="189"/>
    </row>
    <row r="852" spans="1:25 16375:16384" s="54" customFormat="1" ht="42" customHeight="1" x14ac:dyDescent="0.2">
      <c r="A852" s="60"/>
      <c r="B852" s="60"/>
      <c r="C852" s="61"/>
      <c r="D852" s="61"/>
      <c r="E852" s="61"/>
      <c r="F852" s="61"/>
      <c r="G852" s="61"/>
      <c r="H852" s="61"/>
      <c r="I852" s="60"/>
      <c r="J852" s="60"/>
      <c r="K852" s="87"/>
      <c r="L852" s="62"/>
      <c r="M852" s="63"/>
      <c r="N852" s="64"/>
      <c r="O852" s="58"/>
      <c r="P852" s="64"/>
      <c r="Q852" s="58"/>
      <c r="R852" s="52"/>
      <c r="S852" s="60"/>
      <c r="T852" s="60"/>
      <c r="U852" s="60"/>
      <c r="V852" s="60"/>
      <c r="W852" s="20" t="b">
        <f t="shared" si="26"/>
        <v>1</v>
      </c>
      <c r="X852" s="19" t="b">
        <f t="shared" si="27"/>
        <v>1</v>
      </c>
      <c r="Y852" s="19" t="e">
        <f>O852&gt;___Summary!#REF!</f>
        <v>#REF!</v>
      </c>
      <c r="XEU852" s="189"/>
      <c r="XEV852" s="189"/>
      <c r="XEW852" s="189"/>
      <c r="XEX852" s="189"/>
      <c r="XEY852" s="189"/>
      <c r="XEZ852" s="189"/>
      <c r="XFA852" s="189"/>
      <c r="XFB852" s="189"/>
      <c r="XFC852" s="189"/>
      <c r="XFD852" s="189"/>
    </row>
    <row r="853" spans="1:25 16375:16384" s="54" customFormat="1" ht="42" customHeight="1" x14ac:dyDescent="0.2">
      <c r="A853" s="60"/>
      <c r="B853" s="60"/>
      <c r="C853" s="61"/>
      <c r="D853" s="61"/>
      <c r="E853" s="61"/>
      <c r="F853" s="61"/>
      <c r="G853" s="61"/>
      <c r="H853" s="61"/>
      <c r="I853" s="60"/>
      <c r="J853" s="60"/>
      <c r="K853" s="87"/>
      <c r="L853" s="62"/>
      <c r="M853" s="63"/>
      <c r="N853" s="64"/>
      <c r="O853" s="58"/>
      <c r="P853" s="64"/>
      <c r="Q853" s="58"/>
      <c r="R853" s="52"/>
      <c r="S853" s="60"/>
      <c r="T853" s="60"/>
      <c r="U853" s="60"/>
      <c r="V853" s="60"/>
      <c r="W853" s="20" t="b">
        <f t="shared" si="26"/>
        <v>1</v>
      </c>
      <c r="X853" s="19" t="b">
        <f t="shared" si="27"/>
        <v>1</v>
      </c>
      <c r="Y853" s="19" t="e">
        <f>O853&gt;___Summary!#REF!</f>
        <v>#REF!</v>
      </c>
      <c r="XEU853" s="189"/>
      <c r="XEV853" s="189"/>
      <c r="XEW853" s="189"/>
      <c r="XEX853" s="189"/>
      <c r="XEY853" s="189"/>
      <c r="XEZ853" s="189"/>
      <c r="XFA853" s="189"/>
      <c r="XFB853" s="189"/>
      <c r="XFC853" s="189"/>
      <c r="XFD853" s="189"/>
    </row>
    <row r="854" spans="1:25 16375:16384" s="54" customFormat="1" ht="42" customHeight="1" x14ac:dyDescent="0.2">
      <c r="A854" s="60"/>
      <c r="B854" s="60"/>
      <c r="C854" s="61"/>
      <c r="D854" s="61"/>
      <c r="E854" s="61"/>
      <c r="F854" s="61"/>
      <c r="G854" s="61"/>
      <c r="H854" s="61"/>
      <c r="I854" s="60"/>
      <c r="J854" s="60"/>
      <c r="K854" s="87"/>
      <c r="L854" s="62"/>
      <c r="M854" s="63"/>
      <c r="N854" s="64"/>
      <c r="O854" s="58"/>
      <c r="P854" s="64"/>
      <c r="Q854" s="58"/>
      <c r="R854" s="52"/>
      <c r="S854" s="60"/>
      <c r="T854" s="60"/>
      <c r="U854" s="60"/>
      <c r="V854" s="60"/>
      <c r="W854" s="20" t="b">
        <f t="shared" si="26"/>
        <v>1</v>
      </c>
      <c r="X854" s="19" t="b">
        <f t="shared" si="27"/>
        <v>1</v>
      </c>
      <c r="Y854" s="19" t="e">
        <f>O854&gt;___Summary!#REF!</f>
        <v>#REF!</v>
      </c>
      <c r="XEU854" s="189"/>
      <c r="XEV854" s="189"/>
      <c r="XEW854" s="189"/>
      <c r="XEX854" s="189"/>
      <c r="XEY854" s="189"/>
      <c r="XEZ854" s="189"/>
      <c r="XFA854" s="189"/>
      <c r="XFB854" s="189"/>
      <c r="XFC854" s="189"/>
      <c r="XFD854" s="189"/>
    </row>
    <row r="855" spans="1:25 16375:16384" s="54" customFormat="1" ht="42" customHeight="1" x14ac:dyDescent="0.2">
      <c r="A855" s="60"/>
      <c r="B855" s="60"/>
      <c r="C855" s="61"/>
      <c r="D855" s="61"/>
      <c r="E855" s="61"/>
      <c r="F855" s="61"/>
      <c r="G855" s="61"/>
      <c r="H855" s="61"/>
      <c r="I855" s="60"/>
      <c r="J855" s="60"/>
      <c r="K855" s="87"/>
      <c r="L855" s="62"/>
      <c r="M855" s="63"/>
      <c r="N855" s="64"/>
      <c r="O855" s="58"/>
      <c r="P855" s="64"/>
      <c r="Q855" s="58"/>
      <c r="R855" s="52"/>
      <c r="S855" s="60"/>
      <c r="T855" s="60"/>
      <c r="U855" s="60"/>
      <c r="V855" s="60"/>
      <c r="W855" s="20" t="b">
        <f t="shared" si="26"/>
        <v>1</v>
      </c>
      <c r="X855" s="19" t="b">
        <f t="shared" si="27"/>
        <v>1</v>
      </c>
      <c r="Y855" s="19" t="e">
        <f>O855&gt;___Summary!#REF!</f>
        <v>#REF!</v>
      </c>
      <c r="XEU855" s="189"/>
      <c r="XEV855" s="189"/>
      <c r="XEW855" s="189"/>
      <c r="XEX855" s="189"/>
      <c r="XEY855" s="189"/>
      <c r="XEZ855" s="189"/>
      <c r="XFA855" s="189"/>
      <c r="XFB855" s="189"/>
      <c r="XFC855" s="189"/>
      <c r="XFD855" s="189"/>
    </row>
    <row r="856" spans="1:25 16375:16384" s="54" customFormat="1" ht="42" customHeight="1" x14ac:dyDescent="0.2">
      <c r="A856" s="60"/>
      <c r="B856" s="60"/>
      <c r="C856" s="61"/>
      <c r="D856" s="61"/>
      <c r="E856" s="61"/>
      <c r="F856" s="61"/>
      <c r="G856" s="61"/>
      <c r="H856" s="61"/>
      <c r="I856" s="60"/>
      <c r="J856" s="60"/>
      <c r="K856" s="87"/>
      <c r="L856" s="62"/>
      <c r="M856" s="63"/>
      <c r="N856" s="64"/>
      <c r="O856" s="58"/>
      <c r="P856" s="64"/>
      <c r="Q856" s="58"/>
      <c r="R856" s="52"/>
      <c r="S856" s="60"/>
      <c r="T856" s="60"/>
      <c r="U856" s="60"/>
      <c r="V856" s="60"/>
      <c r="W856" s="20" t="b">
        <f t="shared" si="26"/>
        <v>1</v>
      </c>
      <c r="X856" s="19" t="b">
        <f t="shared" si="27"/>
        <v>1</v>
      </c>
      <c r="Y856" s="19" t="e">
        <f>O856&gt;___Summary!#REF!</f>
        <v>#REF!</v>
      </c>
      <c r="XEU856" s="189"/>
      <c r="XEV856" s="189"/>
      <c r="XEW856" s="189"/>
      <c r="XEX856" s="189"/>
      <c r="XEY856" s="189"/>
      <c r="XEZ856" s="189"/>
      <c r="XFA856" s="189"/>
      <c r="XFB856" s="189"/>
      <c r="XFC856" s="189"/>
      <c r="XFD856" s="189"/>
    </row>
    <row r="857" spans="1:25 16375:16384" s="54" customFormat="1" ht="42" customHeight="1" x14ac:dyDescent="0.2">
      <c r="A857" s="60"/>
      <c r="B857" s="60"/>
      <c r="C857" s="61"/>
      <c r="D857" s="61"/>
      <c r="E857" s="61"/>
      <c r="F857" s="61"/>
      <c r="G857" s="61"/>
      <c r="H857" s="61"/>
      <c r="I857" s="60"/>
      <c r="J857" s="60"/>
      <c r="K857" s="87"/>
      <c r="L857" s="62"/>
      <c r="M857" s="63"/>
      <c r="N857" s="64"/>
      <c r="O857" s="58"/>
      <c r="P857" s="64"/>
      <c r="Q857" s="58"/>
      <c r="R857" s="52"/>
      <c r="S857" s="60"/>
      <c r="T857" s="60"/>
      <c r="U857" s="60"/>
      <c r="V857" s="60"/>
      <c r="W857" s="20" t="b">
        <f t="shared" si="26"/>
        <v>1</v>
      </c>
      <c r="X857" s="19" t="b">
        <f t="shared" si="27"/>
        <v>1</v>
      </c>
      <c r="Y857" s="19" t="e">
        <f>O857&gt;___Summary!#REF!</f>
        <v>#REF!</v>
      </c>
      <c r="XEU857" s="189"/>
      <c r="XEV857" s="189"/>
      <c r="XEW857" s="189"/>
      <c r="XEX857" s="189"/>
      <c r="XEY857" s="189"/>
      <c r="XEZ857" s="189"/>
      <c r="XFA857" s="189"/>
      <c r="XFB857" s="189"/>
      <c r="XFC857" s="189"/>
      <c r="XFD857" s="189"/>
    </row>
    <row r="858" spans="1:25 16375:16384" s="54" customFormat="1" ht="42" customHeight="1" x14ac:dyDescent="0.2">
      <c r="A858" s="60"/>
      <c r="B858" s="60"/>
      <c r="C858" s="61"/>
      <c r="D858" s="61"/>
      <c r="E858" s="61"/>
      <c r="F858" s="61"/>
      <c r="G858" s="61"/>
      <c r="H858" s="61"/>
      <c r="I858" s="60"/>
      <c r="J858" s="60"/>
      <c r="K858" s="87"/>
      <c r="L858" s="62"/>
      <c r="M858" s="63"/>
      <c r="N858" s="64"/>
      <c r="O858" s="58"/>
      <c r="P858" s="64"/>
      <c r="Q858" s="58"/>
      <c r="R858" s="52"/>
      <c r="S858" s="60"/>
      <c r="T858" s="60"/>
      <c r="U858" s="60"/>
      <c r="V858" s="60"/>
      <c r="W858" s="20" t="b">
        <f t="shared" si="26"/>
        <v>1</v>
      </c>
      <c r="X858" s="19" t="b">
        <f t="shared" si="27"/>
        <v>1</v>
      </c>
      <c r="Y858" s="19" t="e">
        <f>O858&gt;___Summary!#REF!</f>
        <v>#REF!</v>
      </c>
      <c r="XEU858" s="189"/>
      <c r="XEV858" s="189"/>
      <c r="XEW858" s="189"/>
      <c r="XEX858" s="189"/>
      <c r="XEY858" s="189"/>
      <c r="XEZ858" s="189"/>
      <c r="XFA858" s="189"/>
      <c r="XFB858" s="189"/>
      <c r="XFC858" s="189"/>
      <c r="XFD858" s="189"/>
    </row>
    <row r="859" spans="1:25 16375:16384" s="54" customFormat="1" ht="42" customHeight="1" x14ac:dyDescent="0.2">
      <c r="A859" s="60"/>
      <c r="B859" s="60"/>
      <c r="C859" s="61"/>
      <c r="D859" s="61"/>
      <c r="E859" s="61"/>
      <c r="F859" s="61"/>
      <c r="G859" s="61"/>
      <c r="H859" s="61"/>
      <c r="I859" s="60"/>
      <c r="J859" s="60"/>
      <c r="K859" s="87"/>
      <c r="L859" s="62"/>
      <c r="M859" s="63"/>
      <c r="N859" s="64"/>
      <c r="O859" s="58"/>
      <c r="P859" s="64"/>
      <c r="Q859" s="58"/>
      <c r="R859" s="52"/>
      <c r="S859" s="60"/>
      <c r="T859" s="60"/>
      <c r="U859" s="60"/>
      <c r="V859" s="60"/>
      <c r="W859" s="20" t="b">
        <f t="shared" si="26"/>
        <v>1</v>
      </c>
      <c r="X859" s="19" t="b">
        <f t="shared" si="27"/>
        <v>1</v>
      </c>
      <c r="Y859" s="19" t="e">
        <f>O859&gt;___Summary!#REF!</f>
        <v>#REF!</v>
      </c>
      <c r="XEU859" s="189"/>
      <c r="XEV859" s="189"/>
      <c r="XEW859" s="189"/>
      <c r="XEX859" s="189"/>
      <c r="XEY859" s="189"/>
      <c r="XEZ859" s="189"/>
      <c r="XFA859" s="189"/>
      <c r="XFB859" s="189"/>
      <c r="XFC859" s="189"/>
      <c r="XFD859" s="189"/>
    </row>
    <row r="860" spans="1:25 16375:16384" s="54" customFormat="1" ht="42" customHeight="1" x14ac:dyDescent="0.2">
      <c r="A860" s="60"/>
      <c r="B860" s="60"/>
      <c r="C860" s="61"/>
      <c r="D860" s="61"/>
      <c r="E860" s="61"/>
      <c r="F860" s="61"/>
      <c r="G860" s="61"/>
      <c r="H860" s="61"/>
      <c r="I860" s="60"/>
      <c r="J860" s="60"/>
      <c r="K860" s="87"/>
      <c r="L860" s="62"/>
      <c r="M860" s="63"/>
      <c r="N860" s="64"/>
      <c r="O860" s="58"/>
      <c r="P860" s="64"/>
      <c r="Q860" s="58"/>
      <c r="R860" s="52"/>
      <c r="S860" s="60"/>
      <c r="T860" s="60"/>
      <c r="U860" s="60"/>
      <c r="V860" s="60"/>
      <c r="W860" s="20" t="b">
        <f t="shared" si="26"/>
        <v>1</v>
      </c>
      <c r="X860" s="19" t="b">
        <f t="shared" si="27"/>
        <v>1</v>
      </c>
      <c r="Y860" s="19" t="e">
        <f>O860&gt;___Summary!#REF!</f>
        <v>#REF!</v>
      </c>
      <c r="XEU860" s="189"/>
      <c r="XEV860" s="189"/>
      <c r="XEW860" s="189"/>
      <c r="XEX860" s="189"/>
      <c r="XEY860" s="189"/>
      <c r="XEZ860" s="189"/>
      <c r="XFA860" s="189"/>
      <c r="XFB860" s="189"/>
      <c r="XFC860" s="189"/>
      <c r="XFD860" s="189"/>
    </row>
    <row r="861" spans="1:25 16375:16384" s="54" customFormat="1" ht="42" customHeight="1" x14ac:dyDescent="0.2">
      <c r="A861" s="60"/>
      <c r="B861" s="60"/>
      <c r="C861" s="61"/>
      <c r="D861" s="61"/>
      <c r="E861" s="61"/>
      <c r="F861" s="61"/>
      <c r="G861" s="61"/>
      <c r="H861" s="61"/>
      <c r="I861" s="60"/>
      <c r="J861" s="60"/>
      <c r="K861" s="87"/>
      <c r="L861" s="62"/>
      <c r="M861" s="63"/>
      <c r="N861" s="64"/>
      <c r="O861" s="58"/>
      <c r="P861" s="64"/>
      <c r="Q861" s="58"/>
      <c r="R861" s="52"/>
      <c r="S861" s="60"/>
      <c r="T861" s="60"/>
      <c r="U861" s="60"/>
      <c r="V861" s="60"/>
      <c r="W861" s="20" t="b">
        <f t="shared" si="26"/>
        <v>1</v>
      </c>
      <c r="X861" s="19" t="b">
        <f t="shared" si="27"/>
        <v>1</v>
      </c>
      <c r="Y861" s="19" t="e">
        <f>O861&gt;___Summary!#REF!</f>
        <v>#REF!</v>
      </c>
      <c r="XEU861" s="189"/>
      <c r="XEV861" s="189"/>
      <c r="XEW861" s="189"/>
      <c r="XEX861" s="189"/>
      <c r="XEY861" s="189"/>
      <c r="XEZ861" s="189"/>
      <c r="XFA861" s="189"/>
      <c r="XFB861" s="189"/>
      <c r="XFC861" s="189"/>
      <c r="XFD861" s="189"/>
    </row>
    <row r="862" spans="1:25 16375:16384" s="54" customFormat="1" ht="42" customHeight="1" x14ac:dyDescent="0.2">
      <c r="A862" s="60"/>
      <c r="B862" s="60"/>
      <c r="C862" s="61"/>
      <c r="D862" s="61"/>
      <c r="E862" s="61"/>
      <c r="F862" s="61"/>
      <c r="G862" s="61"/>
      <c r="H862" s="61"/>
      <c r="I862" s="60"/>
      <c r="J862" s="60"/>
      <c r="K862" s="87"/>
      <c r="L862" s="62"/>
      <c r="M862" s="63"/>
      <c r="N862" s="64"/>
      <c r="O862" s="58"/>
      <c r="P862" s="64"/>
      <c r="Q862" s="58"/>
      <c r="R862" s="52"/>
      <c r="S862" s="60"/>
      <c r="T862" s="60"/>
      <c r="U862" s="60"/>
      <c r="V862" s="60"/>
      <c r="W862" s="20" t="b">
        <f t="shared" si="26"/>
        <v>1</v>
      </c>
      <c r="X862" s="19" t="b">
        <f t="shared" si="27"/>
        <v>1</v>
      </c>
      <c r="Y862" s="19" t="e">
        <f>O862&gt;___Summary!#REF!</f>
        <v>#REF!</v>
      </c>
      <c r="XEU862" s="189"/>
      <c r="XEV862" s="189"/>
      <c r="XEW862" s="189"/>
      <c r="XEX862" s="189"/>
      <c r="XEY862" s="189"/>
      <c r="XEZ862" s="189"/>
      <c r="XFA862" s="189"/>
      <c r="XFB862" s="189"/>
      <c r="XFC862" s="189"/>
      <c r="XFD862" s="189"/>
    </row>
    <row r="863" spans="1:25 16375:16384" s="54" customFormat="1" ht="42" customHeight="1" x14ac:dyDescent="0.2">
      <c r="A863" s="60"/>
      <c r="B863" s="60"/>
      <c r="C863" s="61"/>
      <c r="D863" s="61"/>
      <c r="E863" s="61"/>
      <c r="F863" s="61"/>
      <c r="G863" s="61"/>
      <c r="H863" s="61"/>
      <c r="I863" s="60"/>
      <c r="J863" s="60"/>
      <c r="K863" s="87"/>
      <c r="L863" s="62"/>
      <c r="M863" s="63"/>
      <c r="N863" s="64"/>
      <c r="O863" s="58"/>
      <c r="P863" s="64"/>
      <c r="Q863" s="58"/>
      <c r="R863" s="52"/>
      <c r="S863" s="60"/>
      <c r="T863" s="60"/>
      <c r="U863" s="60"/>
      <c r="V863" s="60"/>
      <c r="W863" s="20" t="b">
        <f t="shared" si="26"/>
        <v>1</v>
      </c>
      <c r="X863" s="19" t="b">
        <f t="shared" si="27"/>
        <v>1</v>
      </c>
      <c r="Y863" s="19" t="e">
        <f>O863&gt;___Summary!#REF!</f>
        <v>#REF!</v>
      </c>
      <c r="XEU863" s="189"/>
      <c r="XEV863" s="189"/>
      <c r="XEW863" s="189"/>
      <c r="XEX863" s="189"/>
      <c r="XEY863" s="189"/>
      <c r="XEZ863" s="189"/>
      <c r="XFA863" s="189"/>
      <c r="XFB863" s="189"/>
      <c r="XFC863" s="189"/>
      <c r="XFD863" s="189"/>
    </row>
    <row r="864" spans="1:25 16375:16384" s="54" customFormat="1" ht="42" customHeight="1" x14ac:dyDescent="0.2">
      <c r="A864" s="60"/>
      <c r="B864" s="60"/>
      <c r="C864" s="61"/>
      <c r="D864" s="61"/>
      <c r="E864" s="61"/>
      <c r="F864" s="61"/>
      <c r="G864" s="61"/>
      <c r="H864" s="61"/>
      <c r="I864" s="60"/>
      <c r="J864" s="60"/>
      <c r="K864" s="87"/>
      <c r="L864" s="62"/>
      <c r="M864" s="63"/>
      <c r="N864" s="64"/>
      <c r="O864" s="58"/>
      <c r="P864" s="64"/>
      <c r="Q864" s="58"/>
      <c r="R864" s="52"/>
      <c r="S864" s="60"/>
      <c r="T864" s="60"/>
      <c r="U864" s="60"/>
      <c r="V864" s="60"/>
      <c r="W864" s="20" t="b">
        <f t="shared" si="26"/>
        <v>1</v>
      </c>
      <c r="X864" s="19" t="b">
        <f t="shared" si="27"/>
        <v>1</v>
      </c>
      <c r="Y864" s="19" t="e">
        <f>O864&gt;___Summary!#REF!</f>
        <v>#REF!</v>
      </c>
      <c r="XEU864" s="189"/>
      <c r="XEV864" s="189"/>
      <c r="XEW864" s="189"/>
      <c r="XEX864" s="189"/>
      <c r="XEY864" s="189"/>
      <c r="XEZ864" s="189"/>
      <c r="XFA864" s="189"/>
      <c r="XFB864" s="189"/>
      <c r="XFC864" s="189"/>
      <c r="XFD864" s="189"/>
    </row>
    <row r="865" spans="1:25 16375:16384" s="54" customFormat="1" ht="42" customHeight="1" x14ac:dyDescent="0.2">
      <c r="A865" s="60"/>
      <c r="B865" s="60"/>
      <c r="C865" s="61"/>
      <c r="D865" s="61"/>
      <c r="E865" s="61"/>
      <c r="F865" s="61"/>
      <c r="G865" s="61"/>
      <c r="H865" s="61"/>
      <c r="I865" s="60"/>
      <c r="J865" s="60"/>
      <c r="K865" s="87"/>
      <c r="L865" s="62"/>
      <c r="M865" s="63"/>
      <c r="N865" s="64"/>
      <c r="O865" s="58"/>
      <c r="P865" s="64"/>
      <c r="Q865" s="58"/>
      <c r="R865" s="52"/>
      <c r="S865" s="60"/>
      <c r="T865" s="60"/>
      <c r="U865" s="60"/>
      <c r="V865" s="60"/>
      <c r="W865" s="20" t="b">
        <f t="shared" si="26"/>
        <v>1</v>
      </c>
      <c r="X865" s="19" t="b">
        <f t="shared" si="27"/>
        <v>1</v>
      </c>
      <c r="Y865" s="19" t="e">
        <f>O865&gt;___Summary!#REF!</f>
        <v>#REF!</v>
      </c>
      <c r="XEU865" s="189"/>
      <c r="XEV865" s="189"/>
      <c r="XEW865" s="189"/>
      <c r="XEX865" s="189"/>
      <c r="XEY865" s="189"/>
      <c r="XEZ865" s="189"/>
      <c r="XFA865" s="189"/>
      <c r="XFB865" s="189"/>
      <c r="XFC865" s="189"/>
      <c r="XFD865" s="189"/>
    </row>
    <row r="866" spans="1:25 16375:16384" s="54" customFormat="1" ht="42" customHeight="1" x14ac:dyDescent="0.2">
      <c r="A866" s="60"/>
      <c r="B866" s="60"/>
      <c r="C866" s="61"/>
      <c r="D866" s="61"/>
      <c r="E866" s="61"/>
      <c r="F866" s="61"/>
      <c r="G866" s="61"/>
      <c r="H866" s="61"/>
      <c r="I866" s="60"/>
      <c r="J866" s="60"/>
      <c r="K866" s="87"/>
      <c r="L866" s="62"/>
      <c r="M866" s="63"/>
      <c r="N866" s="64"/>
      <c r="O866" s="58"/>
      <c r="P866" s="64"/>
      <c r="Q866" s="58"/>
      <c r="R866" s="52"/>
      <c r="S866" s="60"/>
      <c r="T866" s="60"/>
      <c r="U866" s="60"/>
      <c r="V866" s="60"/>
      <c r="W866" s="20" t="b">
        <f t="shared" si="26"/>
        <v>1</v>
      </c>
      <c r="X866" s="19" t="b">
        <f t="shared" si="27"/>
        <v>1</v>
      </c>
      <c r="Y866" s="19" t="e">
        <f>O866&gt;___Summary!#REF!</f>
        <v>#REF!</v>
      </c>
      <c r="XEU866" s="189"/>
      <c r="XEV866" s="189"/>
      <c r="XEW866" s="189"/>
      <c r="XEX866" s="189"/>
      <c r="XEY866" s="189"/>
      <c r="XEZ866" s="189"/>
      <c r="XFA866" s="189"/>
      <c r="XFB866" s="189"/>
      <c r="XFC866" s="189"/>
      <c r="XFD866" s="189"/>
    </row>
    <row r="867" spans="1:25 16375:16384" s="54" customFormat="1" ht="42" customHeight="1" x14ac:dyDescent="0.2">
      <c r="A867" s="60"/>
      <c r="B867" s="60"/>
      <c r="C867" s="61"/>
      <c r="D867" s="61"/>
      <c r="E867" s="61"/>
      <c r="F867" s="61"/>
      <c r="G867" s="61"/>
      <c r="H867" s="61"/>
      <c r="I867" s="60"/>
      <c r="J867" s="60"/>
      <c r="K867" s="87"/>
      <c r="L867" s="62"/>
      <c r="M867" s="63"/>
      <c r="N867" s="64"/>
      <c r="O867" s="58"/>
      <c r="P867" s="64"/>
      <c r="Q867" s="58"/>
      <c r="R867" s="52"/>
      <c r="S867" s="60"/>
      <c r="T867" s="60"/>
      <c r="U867" s="60"/>
      <c r="V867" s="60"/>
      <c r="W867" s="20" t="b">
        <f t="shared" si="26"/>
        <v>1</v>
      </c>
      <c r="X867" s="19" t="b">
        <f t="shared" si="27"/>
        <v>1</v>
      </c>
      <c r="Y867" s="19" t="e">
        <f>O867&gt;___Summary!#REF!</f>
        <v>#REF!</v>
      </c>
      <c r="XEU867" s="189"/>
      <c r="XEV867" s="189"/>
      <c r="XEW867" s="189"/>
      <c r="XEX867" s="189"/>
      <c r="XEY867" s="189"/>
      <c r="XEZ867" s="189"/>
      <c r="XFA867" s="189"/>
      <c r="XFB867" s="189"/>
      <c r="XFC867" s="189"/>
      <c r="XFD867" s="189"/>
    </row>
    <row r="868" spans="1:25 16375:16384" s="54" customFormat="1" ht="42" customHeight="1" x14ac:dyDescent="0.2">
      <c r="A868" s="60"/>
      <c r="B868" s="60"/>
      <c r="C868" s="61"/>
      <c r="D868" s="61"/>
      <c r="E868" s="61"/>
      <c r="F868" s="61"/>
      <c r="G868" s="61"/>
      <c r="H868" s="61"/>
      <c r="I868" s="60"/>
      <c r="J868" s="60"/>
      <c r="K868" s="87"/>
      <c r="L868" s="62"/>
      <c r="M868" s="63"/>
      <c r="N868" s="64"/>
      <c r="O868" s="58"/>
      <c r="P868" s="64"/>
      <c r="Q868" s="58"/>
      <c r="R868" s="52"/>
      <c r="S868" s="60"/>
      <c r="T868" s="60"/>
      <c r="U868" s="60"/>
      <c r="V868" s="60"/>
      <c r="W868" s="20" t="b">
        <f t="shared" si="26"/>
        <v>1</v>
      </c>
      <c r="X868" s="19" t="b">
        <f t="shared" si="27"/>
        <v>1</v>
      </c>
      <c r="Y868" s="19" t="e">
        <f>O868&gt;___Summary!#REF!</f>
        <v>#REF!</v>
      </c>
      <c r="XEU868" s="189"/>
      <c r="XEV868" s="189"/>
      <c r="XEW868" s="189"/>
      <c r="XEX868" s="189"/>
      <c r="XEY868" s="189"/>
      <c r="XEZ868" s="189"/>
      <c r="XFA868" s="189"/>
      <c r="XFB868" s="189"/>
      <c r="XFC868" s="189"/>
      <c r="XFD868" s="189"/>
    </row>
    <row r="869" spans="1:25 16375:16384" s="54" customFormat="1" ht="42" customHeight="1" x14ac:dyDescent="0.2">
      <c r="A869" s="60"/>
      <c r="B869" s="60"/>
      <c r="C869" s="61"/>
      <c r="D869" s="61"/>
      <c r="E869" s="61"/>
      <c r="F869" s="61"/>
      <c r="G869" s="61"/>
      <c r="H869" s="61"/>
      <c r="I869" s="60"/>
      <c r="J869" s="60"/>
      <c r="K869" s="87"/>
      <c r="L869" s="62"/>
      <c r="M869" s="63"/>
      <c r="N869" s="64"/>
      <c r="O869" s="58"/>
      <c r="P869" s="64"/>
      <c r="Q869" s="58"/>
      <c r="R869" s="52"/>
      <c r="S869" s="60"/>
      <c r="T869" s="60"/>
      <c r="U869" s="60"/>
      <c r="V869" s="60"/>
      <c r="W869" s="20" t="b">
        <f t="shared" si="26"/>
        <v>1</v>
      </c>
      <c r="X869" s="19" t="b">
        <f t="shared" si="27"/>
        <v>1</v>
      </c>
      <c r="Y869" s="19" t="e">
        <f>O869&gt;___Summary!#REF!</f>
        <v>#REF!</v>
      </c>
      <c r="XEU869" s="189"/>
      <c r="XEV869" s="189"/>
      <c r="XEW869" s="189"/>
      <c r="XEX869" s="189"/>
      <c r="XEY869" s="189"/>
      <c r="XEZ869" s="189"/>
      <c r="XFA869" s="189"/>
      <c r="XFB869" s="189"/>
      <c r="XFC869" s="189"/>
      <c r="XFD869" s="189"/>
    </row>
    <row r="870" spans="1:25 16375:16384" s="54" customFormat="1" ht="42" customHeight="1" x14ac:dyDescent="0.2">
      <c r="A870" s="60"/>
      <c r="B870" s="60"/>
      <c r="C870" s="61"/>
      <c r="D870" s="61"/>
      <c r="E870" s="61"/>
      <c r="F870" s="61"/>
      <c r="G870" s="61"/>
      <c r="H870" s="61"/>
      <c r="I870" s="60"/>
      <c r="J870" s="60"/>
      <c r="K870" s="87"/>
      <c r="L870" s="62"/>
      <c r="M870" s="63"/>
      <c r="N870" s="64"/>
      <c r="O870" s="58"/>
      <c r="P870" s="64"/>
      <c r="Q870" s="58"/>
      <c r="R870" s="52"/>
      <c r="S870" s="60"/>
      <c r="T870" s="60"/>
      <c r="U870" s="60"/>
      <c r="V870" s="60"/>
      <c r="W870" s="20" t="b">
        <f t="shared" si="26"/>
        <v>1</v>
      </c>
      <c r="X870" s="19" t="b">
        <f t="shared" si="27"/>
        <v>1</v>
      </c>
      <c r="Y870" s="19" t="e">
        <f>O870&gt;___Summary!#REF!</f>
        <v>#REF!</v>
      </c>
      <c r="XEU870" s="189"/>
      <c r="XEV870" s="189"/>
      <c r="XEW870" s="189"/>
      <c r="XEX870" s="189"/>
      <c r="XEY870" s="189"/>
      <c r="XEZ870" s="189"/>
      <c r="XFA870" s="189"/>
      <c r="XFB870" s="189"/>
      <c r="XFC870" s="189"/>
      <c r="XFD870" s="189"/>
    </row>
    <row r="871" spans="1:25 16375:16384" s="54" customFormat="1" ht="42" customHeight="1" x14ac:dyDescent="0.2">
      <c r="A871" s="60"/>
      <c r="B871" s="60"/>
      <c r="C871" s="61"/>
      <c r="D871" s="61"/>
      <c r="E871" s="61"/>
      <c r="F871" s="61"/>
      <c r="G871" s="61"/>
      <c r="H871" s="61"/>
      <c r="I871" s="60"/>
      <c r="J871" s="60"/>
      <c r="K871" s="87"/>
      <c r="L871" s="62"/>
      <c r="M871" s="63"/>
      <c r="N871" s="64"/>
      <c r="O871" s="58"/>
      <c r="P871" s="64"/>
      <c r="Q871" s="58"/>
      <c r="R871" s="52"/>
      <c r="S871" s="60"/>
      <c r="T871" s="60"/>
      <c r="U871" s="60"/>
      <c r="V871" s="60"/>
      <c r="W871" s="20" t="b">
        <f t="shared" ref="W871:W934" si="28">O871&gt;=M871</f>
        <v>1</v>
      </c>
      <c r="X871" s="19" t="b">
        <f t="shared" ref="X871:X934" si="29">Q871&gt;=O871</f>
        <v>1</v>
      </c>
      <c r="Y871" s="19" t="e">
        <f>O871&gt;___Summary!#REF!</f>
        <v>#REF!</v>
      </c>
      <c r="XEU871" s="189"/>
      <c r="XEV871" s="189"/>
      <c r="XEW871" s="189"/>
      <c r="XEX871" s="189"/>
      <c r="XEY871" s="189"/>
      <c r="XEZ871" s="189"/>
      <c r="XFA871" s="189"/>
      <c r="XFB871" s="189"/>
      <c r="XFC871" s="189"/>
      <c r="XFD871" s="189"/>
    </row>
    <row r="872" spans="1:25 16375:16384" s="54" customFormat="1" ht="42" customHeight="1" x14ac:dyDescent="0.2">
      <c r="A872" s="60"/>
      <c r="B872" s="60"/>
      <c r="C872" s="61"/>
      <c r="D872" s="61"/>
      <c r="E872" s="61"/>
      <c r="F872" s="61"/>
      <c r="G872" s="61"/>
      <c r="H872" s="61"/>
      <c r="I872" s="60"/>
      <c r="J872" s="60"/>
      <c r="K872" s="87"/>
      <c r="L872" s="62"/>
      <c r="M872" s="63"/>
      <c r="N872" s="64"/>
      <c r="O872" s="58"/>
      <c r="P872" s="64"/>
      <c r="Q872" s="58"/>
      <c r="R872" s="52"/>
      <c r="S872" s="60"/>
      <c r="T872" s="60"/>
      <c r="U872" s="60"/>
      <c r="V872" s="60"/>
      <c r="W872" s="20" t="b">
        <f t="shared" si="28"/>
        <v>1</v>
      </c>
      <c r="X872" s="19" t="b">
        <f t="shared" si="29"/>
        <v>1</v>
      </c>
      <c r="Y872" s="19" t="e">
        <f>O872&gt;___Summary!#REF!</f>
        <v>#REF!</v>
      </c>
      <c r="XEU872" s="189"/>
      <c r="XEV872" s="189"/>
      <c r="XEW872" s="189"/>
      <c r="XEX872" s="189"/>
      <c r="XEY872" s="189"/>
      <c r="XEZ872" s="189"/>
      <c r="XFA872" s="189"/>
      <c r="XFB872" s="189"/>
      <c r="XFC872" s="189"/>
      <c r="XFD872" s="189"/>
    </row>
    <row r="873" spans="1:25 16375:16384" s="54" customFormat="1" ht="42" customHeight="1" x14ac:dyDescent="0.2">
      <c r="A873" s="60"/>
      <c r="B873" s="60"/>
      <c r="C873" s="61"/>
      <c r="D873" s="61"/>
      <c r="E873" s="61"/>
      <c r="F873" s="61"/>
      <c r="G873" s="61"/>
      <c r="H873" s="61"/>
      <c r="I873" s="60"/>
      <c r="J873" s="60"/>
      <c r="K873" s="87"/>
      <c r="L873" s="62"/>
      <c r="M873" s="63"/>
      <c r="N873" s="64"/>
      <c r="O873" s="58"/>
      <c r="P873" s="64"/>
      <c r="Q873" s="58"/>
      <c r="R873" s="52"/>
      <c r="S873" s="60"/>
      <c r="T873" s="60"/>
      <c r="U873" s="60"/>
      <c r="V873" s="60"/>
      <c r="W873" s="20" t="b">
        <f t="shared" si="28"/>
        <v>1</v>
      </c>
      <c r="X873" s="19" t="b">
        <f t="shared" si="29"/>
        <v>1</v>
      </c>
      <c r="Y873" s="19" t="e">
        <f>O873&gt;___Summary!#REF!</f>
        <v>#REF!</v>
      </c>
      <c r="XEU873" s="189"/>
      <c r="XEV873" s="189"/>
      <c r="XEW873" s="189"/>
      <c r="XEX873" s="189"/>
      <c r="XEY873" s="189"/>
      <c r="XEZ873" s="189"/>
      <c r="XFA873" s="189"/>
      <c r="XFB873" s="189"/>
      <c r="XFC873" s="189"/>
      <c r="XFD873" s="189"/>
    </row>
    <row r="874" spans="1:25 16375:16384" s="54" customFormat="1" ht="42" customHeight="1" x14ac:dyDescent="0.2">
      <c r="A874" s="60"/>
      <c r="B874" s="60"/>
      <c r="C874" s="61"/>
      <c r="D874" s="61"/>
      <c r="E874" s="61"/>
      <c r="F874" s="61"/>
      <c r="G874" s="61"/>
      <c r="H874" s="61"/>
      <c r="I874" s="60"/>
      <c r="J874" s="60"/>
      <c r="K874" s="87"/>
      <c r="L874" s="62"/>
      <c r="M874" s="63"/>
      <c r="N874" s="64"/>
      <c r="O874" s="58"/>
      <c r="P874" s="64"/>
      <c r="Q874" s="58"/>
      <c r="R874" s="52"/>
      <c r="S874" s="60"/>
      <c r="T874" s="60"/>
      <c r="U874" s="60"/>
      <c r="V874" s="60"/>
      <c r="W874" s="20" t="b">
        <f t="shared" si="28"/>
        <v>1</v>
      </c>
      <c r="X874" s="19" t="b">
        <f t="shared" si="29"/>
        <v>1</v>
      </c>
      <c r="Y874" s="19" t="e">
        <f>O874&gt;___Summary!#REF!</f>
        <v>#REF!</v>
      </c>
      <c r="XEU874" s="189"/>
      <c r="XEV874" s="189"/>
      <c r="XEW874" s="189"/>
      <c r="XEX874" s="189"/>
      <c r="XEY874" s="189"/>
      <c r="XEZ874" s="189"/>
      <c r="XFA874" s="189"/>
      <c r="XFB874" s="189"/>
      <c r="XFC874" s="189"/>
      <c r="XFD874" s="189"/>
    </row>
    <row r="875" spans="1:25 16375:16384" s="54" customFormat="1" ht="42" customHeight="1" x14ac:dyDescent="0.2">
      <c r="A875" s="60"/>
      <c r="B875" s="60"/>
      <c r="C875" s="61"/>
      <c r="D875" s="61"/>
      <c r="E875" s="61"/>
      <c r="F875" s="61"/>
      <c r="G875" s="61"/>
      <c r="H875" s="61"/>
      <c r="I875" s="60"/>
      <c r="J875" s="60"/>
      <c r="K875" s="87"/>
      <c r="L875" s="62"/>
      <c r="M875" s="63"/>
      <c r="N875" s="64"/>
      <c r="O875" s="58"/>
      <c r="P875" s="64"/>
      <c r="Q875" s="58"/>
      <c r="R875" s="52"/>
      <c r="S875" s="60"/>
      <c r="T875" s="60"/>
      <c r="U875" s="60"/>
      <c r="V875" s="60"/>
      <c r="W875" s="20" t="b">
        <f t="shared" si="28"/>
        <v>1</v>
      </c>
      <c r="X875" s="19" t="b">
        <f t="shared" si="29"/>
        <v>1</v>
      </c>
      <c r="Y875" s="19" t="e">
        <f>O875&gt;___Summary!#REF!</f>
        <v>#REF!</v>
      </c>
      <c r="XEU875" s="189"/>
      <c r="XEV875" s="189"/>
      <c r="XEW875" s="189"/>
      <c r="XEX875" s="189"/>
      <c r="XEY875" s="189"/>
      <c r="XEZ875" s="189"/>
      <c r="XFA875" s="189"/>
      <c r="XFB875" s="189"/>
      <c r="XFC875" s="189"/>
      <c r="XFD875" s="189"/>
    </row>
    <row r="876" spans="1:25 16375:16384" s="54" customFormat="1" ht="42" customHeight="1" x14ac:dyDescent="0.2">
      <c r="A876" s="60"/>
      <c r="B876" s="60"/>
      <c r="C876" s="61"/>
      <c r="D876" s="61"/>
      <c r="E876" s="61"/>
      <c r="F876" s="61"/>
      <c r="G876" s="61"/>
      <c r="H876" s="61"/>
      <c r="I876" s="60"/>
      <c r="J876" s="60"/>
      <c r="K876" s="87"/>
      <c r="L876" s="62"/>
      <c r="M876" s="63"/>
      <c r="N876" s="64"/>
      <c r="O876" s="58"/>
      <c r="P876" s="64"/>
      <c r="Q876" s="58"/>
      <c r="R876" s="52"/>
      <c r="S876" s="60"/>
      <c r="T876" s="60"/>
      <c r="U876" s="60"/>
      <c r="V876" s="60"/>
      <c r="W876" s="20" t="b">
        <f t="shared" si="28"/>
        <v>1</v>
      </c>
      <c r="X876" s="19" t="b">
        <f t="shared" si="29"/>
        <v>1</v>
      </c>
      <c r="Y876" s="19" t="e">
        <f>O876&gt;___Summary!#REF!</f>
        <v>#REF!</v>
      </c>
      <c r="XEU876" s="189"/>
      <c r="XEV876" s="189"/>
      <c r="XEW876" s="189"/>
      <c r="XEX876" s="189"/>
      <c r="XEY876" s="189"/>
      <c r="XEZ876" s="189"/>
      <c r="XFA876" s="189"/>
      <c r="XFB876" s="189"/>
      <c r="XFC876" s="189"/>
      <c r="XFD876" s="189"/>
    </row>
    <row r="877" spans="1:25 16375:16384" s="54" customFormat="1" ht="42" customHeight="1" x14ac:dyDescent="0.2">
      <c r="A877" s="60"/>
      <c r="B877" s="60"/>
      <c r="C877" s="61"/>
      <c r="D877" s="61"/>
      <c r="E877" s="61"/>
      <c r="F877" s="61"/>
      <c r="G877" s="61"/>
      <c r="H877" s="61"/>
      <c r="I877" s="60"/>
      <c r="J877" s="60"/>
      <c r="K877" s="87"/>
      <c r="L877" s="62"/>
      <c r="M877" s="63"/>
      <c r="N877" s="64"/>
      <c r="O877" s="58"/>
      <c r="P877" s="64"/>
      <c r="Q877" s="58"/>
      <c r="R877" s="52"/>
      <c r="S877" s="60"/>
      <c r="T877" s="60"/>
      <c r="U877" s="60"/>
      <c r="V877" s="60"/>
      <c r="W877" s="20" t="b">
        <f t="shared" si="28"/>
        <v>1</v>
      </c>
      <c r="X877" s="19" t="b">
        <f t="shared" si="29"/>
        <v>1</v>
      </c>
      <c r="Y877" s="19" t="e">
        <f>O877&gt;___Summary!#REF!</f>
        <v>#REF!</v>
      </c>
      <c r="XEU877" s="189"/>
      <c r="XEV877" s="189"/>
      <c r="XEW877" s="189"/>
      <c r="XEX877" s="189"/>
      <c r="XEY877" s="189"/>
      <c r="XEZ877" s="189"/>
      <c r="XFA877" s="189"/>
      <c r="XFB877" s="189"/>
      <c r="XFC877" s="189"/>
      <c r="XFD877" s="189"/>
    </row>
    <row r="878" spans="1:25 16375:16384" s="54" customFormat="1" ht="42" customHeight="1" x14ac:dyDescent="0.2">
      <c r="A878" s="60"/>
      <c r="B878" s="60"/>
      <c r="C878" s="61"/>
      <c r="D878" s="61"/>
      <c r="E878" s="61"/>
      <c r="F878" s="61"/>
      <c r="G878" s="61"/>
      <c r="H878" s="61"/>
      <c r="I878" s="60"/>
      <c r="J878" s="60"/>
      <c r="K878" s="87"/>
      <c r="L878" s="62"/>
      <c r="M878" s="63"/>
      <c r="N878" s="64"/>
      <c r="O878" s="58"/>
      <c r="P878" s="64"/>
      <c r="Q878" s="58"/>
      <c r="R878" s="52"/>
      <c r="S878" s="60"/>
      <c r="T878" s="60"/>
      <c r="U878" s="60"/>
      <c r="V878" s="60"/>
      <c r="W878" s="20" t="b">
        <f t="shared" si="28"/>
        <v>1</v>
      </c>
      <c r="X878" s="19" t="b">
        <f t="shared" si="29"/>
        <v>1</v>
      </c>
      <c r="Y878" s="19" t="e">
        <f>O878&gt;___Summary!#REF!</f>
        <v>#REF!</v>
      </c>
      <c r="XEU878" s="189"/>
      <c r="XEV878" s="189"/>
      <c r="XEW878" s="189"/>
      <c r="XEX878" s="189"/>
      <c r="XEY878" s="189"/>
      <c r="XEZ878" s="189"/>
      <c r="XFA878" s="189"/>
      <c r="XFB878" s="189"/>
      <c r="XFC878" s="189"/>
      <c r="XFD878" s="189"/>
    </row>
    <row r="879" spans="1:25 16375:16384" s="54" customFormat="1" ht="42" customHeight="1" x14ac:dyDescent="0.2">
      <c r="A879" s="60"/>
      <c r="B879" s="60"/>
      <c r="C879" s="61"/>
      <c r="D879" s="61"/>
      <c r="E879" s="61"/>
      <c r="F879" s="61"/>
      <c r="G879" s="61"/>
      <c r="H879" s="61"/>
      <c r="I879" s="60"/>
      <c r="J879" s="60"/>
      <c r="K879" s="87"/>
      <c r="L879" s="62"/>
      <c r="M879" s="63"/>
      <c r="N879" s="64"/>
      <c r="O879" s="58"/>
      <c r="P879" s="64"/>
      <c r="Q879" s="58"/>
      <c r="R879" s="52"/>
      <c r="S879" s="60"/>
      <c r="T879" s="60"/>
      <c r="U879" s="60"/>
      <c r="V879" s="60"/>
      <c r="W879" s="20" t="b">
        <f t="shared" si="28"/>
        <v>1</v>
      </c>
      <c r="X879" s="19" t="b">
        <f t="shared" si="29"/>
        <v>1</v>
      </c>
      <c r="Y879" s="19" t="e">
        <f>O879&gt;___Summary!#REF!</f>
        <v>#REF!</v>
      </c>
      <c r="XEU879" s="189"/>
      <c r="XEV879" s="189"/>
      <c r="XEW879" s="189"/>
      <c r="XEX879" s="189"/>
      <c r="XEY879" s="189"/>
      <c r="XEZ879" s="189"/>
      <c r="XFA879" s="189"/>
      <c r="XFB879" s="189"/>
      <c r="XFC879" s="189"/>
      <c r="XFD879" s="189"/>
    </row>
    <row r="880" spans="1:25 16375:16384" s="54" customFormat="1" ht="42" customHeight="1" x14ac:dyDescent="0.2">
      <c r="A880" s="60"/>
      <c r="B880" s="60"/>
      <c r="C880" s="61"/>
      <c r="D880" s="61"/>
      <c r="E880" s="61"/>
      <c r="F880" s="61"/>
      <c r="G880" s="61"/>
      <c r="H880" s="61"/>
      <c r="I880" s="60"/>
      <c r="J880" s="60"/>
      <c r="K880" s="87"/>
      <c r="L880" s="62"/>
      <c r="M880" s="63"/>
      <c r="N880" s="64"/>
      <c r="O880" s="58"/>
      <c r="P880" s="64"/>
      <c r="Q880" s="58"/>
      <c r="R880" s="52"/>
      <c r="S880" s="60"/>
      <c r="T880" s="60"/>
      <c r="U880" s="60"/>
      <c r="V880" s="60"/>
      <c r="W880" s="20" t="b">
        <f t="shared" si="28"/>
        <v>1</v>
      </c>
      <c r="X880" s="19" t="b">
        <f t="shared" si="29"/>
        <v>1</v>
      </c>
      <c r="Y880" s="19" t="e">
        <f>O880&gt;___Summary!#REF!</f>
        <v>#REF!</v>
      </c>
      <c r="XEU880" s="189"/>
      <c r="XEV880" s="189"/>
      <c r="XEW880" s="189"/>
      <c r="XEX880" s="189"/>
      <c r="XEY880" s="189"/>
      <c r="XEZ880" s="189"/>
      <c r="XFA880" s="189"/>
      <c r="XFB880" s="189"/>
      <c r="XFC880" s="189"/>
      <c r="XFD880" s="189"/>
    </row>
    <row r="881" spans="1:25 16375:16384" s="54" customFormat="1" ht="42" customHeight="1" x14ac:dyDescent="0.2">
      <c r="A881" s="60"/>
      <c r="B881" s="60"/>
      <c r="C881" s="61"/>
      <c r="D881" s="61"/>
      <c r="E881" s="61"/>
      <c r="F881" s="61"/>
      <c r="G881" s="61"/>
      <c r="H881" s="61"/>
      <c r="I881" s="60"/>
      <c r="J881" s="60"/>
      <c r="K881" s="87"/>
      <c r="L881" s="62"/>
      <c r="M881" s="63"/>
      <c r="N881" s="64"/>
      <c r="O881" s="58"/>
      <c r="P881" s="64"/>
      <c r="Q881" s="58"/>
      <c r="R881" s="52"/>
      <c r="S881" s="60"/>
      <c r="T881" s="60"/>
      <c r="U881" s="60"/>
      <c r="V881" s="60"/>
      <c r="W881" s="20" t="b">
        <f t="shared" si="28"/>
        <v>1</v>
      </c>
      <c r="X881" s="19" t="b">
        <f t="shared" si="29"/>
        <v>1</v>
      </c>
      <c r="Y881" s="19" t="e">
        <f>O881&gt;___Summary!#REF!</f>
        <v>#REF!</v>
      </c>
      <c r="XEU881" s="189"/>
      <c r="XEV881" s="189"/>
      <c r="XEW881" s="189"/>
      <c r="XEX881" s="189"/>
      <c r="XEY881" s="189"/>
      <c r="XEZ881" s="189"/>
      <c r="XFA881" s="189"/>
      <c r="XFB881" s="189"/>
      <c r="XFC881" s="189"/>
      <c r="XFD881" s="189"/>
    </row>
    <row r="882" spans="1:25 16375:16384" s="54" customFormat="1" ht="42" customHeight="1" x14ac:dyDescent="0.2">
      <c r="A882" s="60"/>
      <c r="B882" s="60"/>
      <c r="C882" s="61"/>
      <c r="D882" s="61"/>
      <c r="E882" s="61"/>
      <c r="F882" s="61"/>
      <c r="G882" s="61"/>
      <c r="H882" s="61"/>
      <c r="I882" s="60"/>
      <c r="J882" s="60"/>
      <c r="K882" s="87"/>
      <c r="L882" s="62"/>
      <c r="M882" s="63"/>
      <c r="N882" s="64"/>
      <c r="O882" s="58"/>
      <c r="P882" s="64"/>
      <c r="Q882" s="58"/>
      <c r="R882" s="52"/>
      <c r="S882" s="60"/>
      <c r="T882" s="60"/>
      <c r="U882" s="60"/>
      <c r="V882" s="60"/>
      <c r="W882" s="20" t="b">
        <f t="shared" si="28"/>
        <v>1</v>
      </c>
      <c r="X882" s="19" t="b">
        <f t="shared" si="29"/>
        <v>1</v>
      </c>
      <c r="Y882" s="19" t="e">
        <f>O882&gt;___Summary!#REF!</f>
        <v>#REF!</v>
      </c>
      <c r="XEU882" s="189"/>
      <c r="XEV882" s="189"/>
      <c r="XEW882" s="189"/>
      <c r="XEX882" s="189"/>
      <c r="XEY882" s="189"/>
      <c r="XEZ882" s="189"/>
      <c r="XFA882" s="189"/>
      <c r="XFB882" s="189"/>
      <c r="XFC882" s="189"/>
      <c r="XFD882" s="189"/>
    </row>
    <row r="883" spans="1:25 16375:16384" s="54" customFormat="1" ht="42" customHeight="1" x14ac:dyDescent="0.2">
      <c r="A883" s="60"/>
      <c r="B883" s="60"/>
      <c r="C883" s="61"/>
      <c r="D883" s="61"/>
      <c r="E883" s="61"/>
      <c r="F883" s="61"/>
      <c r="G883" s="61"/>
      <c r="H883" s="61"/>
      <c r="I883" s="60"/>
      <c r="J883" s="60"/>
      <c r="K883" s="87"/>
      <c r="L883" s="62"/>
      <c r="M883" s="63"/>
      <c r="N883" s="64"/>
      <c r="O883" s="58"/>
      <c r="P883" s="64"/>
      <c r="Q883" s="58"/>
      <c r="R883" s="52"/>
      <c r="S883" s="60"/>
      <c r="T883" s="60"/>
      <c r="U883" s="60"/>
      <c r="V883" s="60"/>
      <c r="W883" s="20" t="b">
        <f t="shared" si="28"/>
        <v>1</v>
      </c>
      <c r="X883" s="19" t="b">
        <f t="shared" si="29"/>
        <v>1</v>
      </c>
      <c r="Y883" s="19" t="e">
        <f>O883&gt;___Summary!#REF!</f>
        <v>#REF!</v>
      </c>
      <c r="XEU883" s="189"/>
      <c r="XEV883" s="189"/>
      <c r="XEW883" s="189"/>
      <c r="XEX883" s="189"/>
      <c r="XEY883" s="189"/>
      <c r="XEZ883" s="189"/>
      <c r="XFA883" s="189"/>
      <c r="XFB883" s="189"/>
      <c r="XFC883" s="189"/>
      <c r="XFD883" s="189"/>
    </row>
    <row r="884" spans="1:25 16375:16384" s="54" customFormat="1" ht="42" customHeight="1" x14ac:dyDescent="0.2">
      <c r="A884" s="60"/>
      <c r="B884" s="60"/>
      <c r="C884" s="61"/>
      <c r="D884" s="61"/>
      <c r="E884" s="61"/>
      <c r="F884" s="61"/>
      <c r="G884" s="61"/>
      <c r="H884" s="61"/>
      <c r="I884" s="60"/>
      <c r="J884" s="60"/>
      <c r="K884" s="87"/>
      <c r="L884" s="62"/>
      <c r="M884" s="63"/>
      <c r="N884" s="64"/>
      <c r="O884" s="58"/>
      <c r="P884" s="64"/>
      <c r="Q884" s="58"/>
      <c r="R884" s="52"/>
      <c r="S884" s="60"/>
      <c r="T884" s="60"/>
      <c r="U884" s="60"/>
      <c r="V884" s="60"/>
      <c r="W884" s="20" t="b">
        <f t="shared" si="28"/>
        <v>1</v>
      </c>
      <c r="X884" s="19" t="b">
        <f t="shared" si="29"/>
        <v>1</v>
      </c>
      <c r="Y884" s="19" t="e">
        <f>O884&gt;___Summary!#REF!</f>
        <v>#REF!</v>
      </c>
      <c r="XEU884" s="189"/>
      <c r="XEV884" s="189"/>
      <c r="XEW884" s="189"/>
      <c r="XEX884" s="189"/>
      <c r="XEY884" s="189"/>
      <c r="XEZ884" s="189"/>
      <c r="XFA884" s="189"/>
      <c r="XFB884" s="189"/>
      <c r="XFC884" s="189"/>
      <c r="XFD884" s="189"/>
    </row>
    <row r="885" spans="1:25 16375:16384" s="54" customFormat="1" ht="42" customHeight="1" x14ac:dyDescent="0.2">
      <c r="A885" s="60"/>
      <c r="B885" s="60"/>
      <c r="C885" s="61"/>
      <c r="D885" s="61"/>
      <c r="E885" s="61"/>
      <c r="F885" s="61"/>
      <c r="G885" s="61"/>
      <c r="H885" s="61"/>
      <c r="I885" s="60"/>
      <c r="J885" s="60"/>
      <c r="K885" s="87"/>
      <c r="L885" s="62"/>
      <c r="M885" s="63"/>
      <c r="N885" s="64"/>
      <c r="O885" s="58"/>
      <c r="P885" s="64"/>
      <c r="Q885" s="58"/>
      <c r="R885" s="52"/>
      <c r="S885" s="60"/>
      <c r="T885" s="60"/>
      <c r="U885" s="60"/>
      <c r="V885" s="60"/>
      <c r="W885" s="20" t="b">
        <f t="shared" si="28"/>
        <v>1</v>
      </c>
      <c r="X885" s="19" t="b">
        <f t="shared" si="29"/>
        <v>1</v>
      </c>
      <c r="Y885" s="19" t="e">
        <f>O885&gt;___Summary!#REF!</f>
        <v>#REF!</v>
      </c>
      <c r="XEU885" s="189"/>
      <c r="XEV885" s="189"/>
      <c r="XEW885" s="189"/>
      <c r="XEX885" s="189"/>
      <c r="XEY885" s="189"/>
      <c r="XEZ885" s="189"/>
      <c r="XFA885" s="189"/>
      <c r="XFB885" s="189"/>
      <c r="XFC885" s="189"/>
      <c r="XFD885" s="189"/>
    </row>
    <row r="886" spans="1:25 16375:16384" s="54" customFormat="1" ht="42" customHeight="1" x14ac:dyDescent="0.2">
      <c r="A886" s="60"/>
      <c r="B886" s="60"/>
      <c r="C886" s="61"/>
      <c r="D886" s="61"/>
      <c r="E886" s="61"/>
      <c r="F886" s="61"/>
      <c r="G886" s="61"/>
      <c r="H886" s="61"/>
      <c r="I886" s="60"/>
      <c r="J886" s="60"/>
      <c r="K886" s="87"/>
      <c r="L886" s="62"/>
      <c r="M886" s="63"/>
      <c r="N886" s="64"/>
      <c r="O886" s="58"/>
      <c r="P886" s="64"/>
      <c r="Q886" s="58"/>
      <c r="R886" s="52"/>
      <c r="S886" s="60"/>
      <c r="T886" s="60"/>
      <c r="U886" s="60"/>
      <c r="V886" s="60"/>
      <c r="W886" s="20" t="b">
        <f t="shared" si="28"/>
        <v>1</v>
      </c>
      <c r="X886" s="19" t="b">
        <f t="shared" si="29"/>
        <v>1</v>
      </c>
      <c r="Y886" s="19" t="e">
        <f>O886&gt;___Summary!#REF!</f>
        <v>#REF!</v>
      </c>
      <c r="XEU886" s="189"/>
      <c r="XEV886" s="189"/>
      <c r="XEW886" s="189"/>
      <c r="XEX886" s="189"/>
      <c r="XEY886" s="189"/>
      <c r="XEZ886" s="189"/>
      <c r="XFA886" s="189"/>
      <c r="XFB886" s="189"/>
      <c r="XFC886" s="189"/>
      <c r="XFD886" s="189"/>
    </row>
    <row r="887" spans="1:25 16375:16384" s="54" customFormat="1" ht="42" customHeight="1" x14ac:dyDescent="0.2">
      <c r="A887" s="60"/>
      <c r="B887" s="60"/>
      <c r="C887" s="61"/>
      <c r="D887" s="61"/>
      <c r="E887" s="61"/>
      <c r="F887" s="61"/>
      <c r="G887" s="61"/>
      <c r="H887" s="61"/>
      <c r="I887" s="60"/>
      <c r="J887" s="60"/>
      <c r="K887" s="87"/>
      <c r="L887" s="62"/>
      <c r="M887" s="63"/>
      <c r="N887" s="64"/>
      <c r="O887" s="58"/>
      <c r="P887" s="64"/>
      <c r="Q887" s="58"/>
      <c r="R887" s="52"/>
      <c r="S887" s="60"/>
      <c r="T887" s="60"/>
      <c r="U887" s="60"/>
      <c r="V887" s="60"/>
      <c r="W887" s="20" t="b">
        <f t="shared" si="28"/>
        <v>1</v>
      </c>
      <c r="X887" s="19" t="b">
        <f t="shared" si="29"/>
        <v>1</v>
      </c>
      <c r="Y887" s="19" t="e">
        <f>O887&gt;___Summary!#REF!</f>
        <v>#REF!</v>
      </c>
      <c r="XEU887" s="189"/>
      <c r="XEV887" s="189"/>
      <c r="XEW887" s="189"/>
      <c r="XEX887" s="189"/>
      <c r="XEY887" s="189"/>
      <c r="XEZ887" s="189"/>
      <c r="XFA887" s="189"/>
      <c r="XFB887" s="189"/>
      <c r="XFC887" s="189"/>
      <c r="XFD887" s="189"/>
    </row>
    <row r="888" spans="1:25 16375:16384" s="54" customFormat="1" ht="42" customHeight="1" x14ac:dyDescent="0.2">
      <c r="A888" s="60"/>
      <c r="B888" s="60"/>
      <c r="C888" s="61"/>
      <c r="D888" s="61"/>
      <c r="E888" s="61"/>
      <c r="F888" s="61"/>
      <c r="G888" s="61"/>
      <c r="H888" s="61"/>
      <c r="I888" s="60"/>
      <c r="J888" s="60"/>
      <c r="K888" s="87"/>
      <c r="L888" s="62"/>
      <c r="M888" s="63"/>
      <c r="N888" s="64"/>
      <c r="O888" s="58"/>
      <c r="P888" s="64"/>
      <c r="Q888" s="58"/>
      <c r="R888" s="52"/>
      <c r="S888" s="60"/>
      <c r="T888" s="60"/>
      <c r="U888" s="60"/>
      <c r="V888" s="60"/>
      <c r="W888" s="20" t="b">
        <f t="shared" si="28"/>
        <v>1</v>
      </c>
      <c r="X888" s="19" t="b">
        <f t="shared" si="29"/>
        <v>1</v>
      </c>
      <c r="Y888" s="19" t="e">
        <f>O888&gt;___Summary!#REF!</f>
        <v>#REF!</v>
      </c>
      <c r="XEU888" s="189"/>
      <c r="XEV888" s="189"/>
      <c r="XEW888" s="189"/>
      <c r="XEX888" s="189"/>
      <c r="XEY888" s="189"/>
      <c r="XEZ888" s="189"/>
      <c r="XFA888" s="189"/>
      <c r="XFB888" s="189"/>
      <c r="XFC888" s="189"/>
      <c r="XFD888" s="189"/>
    </row>
    <row r="889" spans="1:25 16375:16384" s="54" customFormat="1" ht="42" customHeight="1" x14ac:dyDescent="0.2">
      <c r="A889" s="60"/>
      <c r="B889" s="60"/>
      <c r="C889" s="61"/>
      <c r="D889" s="61"/>
      <c r="E889" s="61"/>
      <c r="F889" s="61"/>
      <c r="G889" s="61"/>
      <c r="H889" s="61"/>
      <c r="I889" s="60"/>
      <c r="J889" s="60"/>
      <c r="K889" s="87"/>
      <c r="L889" s="62"/>
      <c r="M889" s="63"/>
      <c r="N889" s="64"/>
      <c r="O889" s="58"/>
      <c r="P889" s="64"/>
      <c r="Q889" s="58"/>
      <c r="R889" s="52"/>
      <c r="S889" s="60"/>
      <c r="T889" s="60"/>
      <c r="U889" s="60"/>
      <c r="V889" s="60"/>
      <c r="W889" s="20" t="b">
        <f t="shared" si="28"/>
        <v>1</v>
      </c>
      <c r="X889" s="19" t="b">
        <f t="shared" si="29"/>
        <v>1</v>
      </c>
      <c r="Y889" s="19" t="e">
        <f>O889&gt;___Summary!#REF!</f>
        <v>#REF!</v>
      </c>
      <c r="XEU889" s="189"/>
      <c r="XEV889" s="189"/>
      <c r="XEW889" s="189"/>
      <c r="XEX889" s="189"/>
      <c r="XEY889" s="189"/>
      <c r="XEZ889" s="189"/>
      <c r="XFA889" s="189"/>
      <c r="XFB889" s="189"/>
      <c r="XFC889" s="189"/>
      <c r="XFD889" s="189"/>
    </row>
    <row r="890" spans="1:25 16375:16384" s="54" customFormat="1" ht="42" customHeight="1" x14ac:dyDescent="0.2">
      <c r="A890" s="60"/>
      <c r="B890" s="60"/>
      <c r="C890" s="61"/>
      <c r="D890" s="61"/>
      <c r="E890" s="61"/>
      <c r="F890" s="61"/>
      <c r="G890" s="61"/>
      <c r="H890" s="61"/>
      <c r="I890" s="60"/>
      <c r="J890" s="60"/>
      <c r="K890" s="87"/>
      <c r="L890" s="62"/>
      <c r="M890" s="63"/>
      <c r="N890" s="64"/>
      <c r="O890" s="58"/>
      <c r="P890" s="64"/>
      <c r="Q890" s="58"/>
      <c r="R890" s="52"/>
      <c r="S890" s="60"/>
      <c r="T890" s="60"/>
      <c r="U890" s="60"/>
      <c r="V890" s="60"/>
      <c r="W890" s="20" t="b">
        <f t="shared" si="28"/>
        <v>1</v>
      </c>
      <c r="X890" s="19" t="b">
        <f t="shared" si="29"/>
        <v>1</v>
      </c>
      <c r="Y890" s="19" t="e">
        <f>O890&gt;___Summary!#REF!</f>
        <v>#REF!</v>
      </c>
      <c r="XEU890" s="189"/>
      <c r="XEV890" s="189"/>
      <c r="XEW890" s="189"/>
      <c r="XEX890" s="189"/>
      <c r="XEY890" s="189"/>
      <c r="XEZ890" s="189"/>
      <c r="XFA890" s="189"/>
      <c r="XFB890" s="189"/>
      <c r="XFC890" s="189"/>
      <c r="XFD890" s="189"/>
    </row>
    <row r="891" spans="1:25 16375:16384" s="54" customFormat="1" ht="42" customHeight="1" x14ac:dyDescent="0.2">
      <c r="A891" s="60"/>
      <c r="B891" s="60"/>
      <c r="C891" s="61"/>
      <c r="D891" s="61"/>
      <c r="E891" s="61"/>
      <c r="F891" s="61"/>
      <c r="G891" s="61"/>
      <c r="H891" s="61"/>
      <c r="I891" s="60"/>
      <c r="J891" s="60"/>
      <c r="K891" s="87"/>
      <c r="L891" s="62"/>
      <c r="M891" s="63"/>
      <c r="N891" s="64"/>
      <c r="O891" s="58"/>
      <c r="P891" s="64"/>
      <c r="Q891" s="58"/>
      <c r="R891" s="52"/>
      <c r="S891" s="60"/>
      <c r="T891" s="60"/>
      <c r="U891" s="60"/>
      <c r="V891" s="60"/>
      <c r="W891" s="20" t="b">
        <f t="shared" si="28"/>
        <v>1</v>
      </c>
      <c r="X891" s="19" t="b">
        <f t="shared" si="29"/>
        <v>1</v>
      </c>
      <c r="Y891" s="19" t="e">
        <f>O891&gt;___Summary!#REF!</f>
        <v>#REF!</v>
      </c>
      <c r="XEU891" s="189"/>
      <c r="XEV891" s="189"/>
      <c r="XEW891" s="189"/>
      <c r="XEX891" s="189"/>
      <c r="XEY891" s="189"/>
      <c r="XEZ891" s="189"/>
      <c r="XFA891" s="189"/>
      <c r="XFB891" s="189"/>
      <c r="XFC891" s="189"/>
      <c r="XFD891" s="189"/>
    </row>
    <row r="892" spans="1:25 16375:16384" s="54" customFormat="1" ht="42" customHeight="1" x14ac:dyDescent="0.2">
      <c r="A892" s="60"/>
      <c r="B892" s="60"/>
      <c r="C892" s="61"/>
      <c r="D892" s="61"/>
      <c r="E892" s="61"/>
      <c r="F892" s="61"/>
      <c r="G892" s="61"/>
      <c r="H892" s="61"/>
      <c r="I892" s="60"/>
      <c r="J892" s="60"/>
      <c r="K892" s="87"/>
      <c r="L892" s="62"/>
      <c r="M892" s="63"/>
      <c r="N892" s="64"/>
      <c r="O892" s="58"/>
      <c r="P892" s="64"/>
      <c r="Q892" s="58"/>
      <c r="R892" s="52"/>
      <c r="S892" s="60"/>
      <c r="T892" s="60"/>
      <c r="U892" s="60"/>
      <c r="V892" s="60"/>
      <c r="W892" s="20" t="b">
        <f t="shared" si="28"/>
        <v>1</v>
      </c>
      <c r="X892" s="19" t="b">
        <f t="shared" si="29"/>
        <v>1</v>
      </c>
      <c r="Y892" s="19" t="e">
        <f>O892&gt;___Summary!#REF!</f>
        <v>#REF!</v>
      </c>
      <c r="XEU892" s="189"/>
      <c r="XEV892" s="189"/>
      <c r="XEW892" s="189"/>
      <c r="XEX892" s="189"/>
      <c r="XEY892" s="189"/>
      <c r="XEZ892" s="189"/>
      <c r="XFA892" s="189"/>
      <c r="XFB892" s="189"/>
      <c r="XFC892" s="189"/>
      <c r="XFD892" s="189"/>
    </row>
    <row r="893" spans="1:25 16375:16384" s="54" customFormat="1" ht="42" customHeight="1" x14ac:dyDescent="0.2">
      <c r="A893" s="60"/>
      <c r="B893" s="60"/>
      <c r="C893" s="61"/>
      <c r="D893" s="61"/>
      <c r="E893" s="61"/>
      <c r="F893" s="61"/>
      <c r="G893" s="61"/>
      <c r="H893" s="61"/>
      <c r="I893" s="60"/>
      <c r="J893" s="60"/>
      <c r="K893" s="87"/>
      <c r="L893" s="62"/>
      <c r="M893" s="63"/>
      <c r="N893" s="64"/>
      <c r="O893" s="58"/>
      <c r="P893" s="64"/>
      <c r="Q893" s="58"/>
      <c r="R893" s="52"/>
      <c r="S893" s="60"/>
      <c r="T893" s="60"/>
      <c r="U893" s="60"/>
      <c r="V893" s="60"/>
      <c r="W893" s="20" t="b">
        <f t="shared" si="28"/>
        <v>1</v>
      </c>
      <c r="X893" s="19" t="b">
        <f t="shared" si="29"/>
        <v>1</v>
      </c>
      <c r="Y893" s="19" t="e">
        <f>O893&gt;___Summary!#REF!</f>
        <v>#REF!</v>
      </c>
      <c r="XEU893" s="189"/>
      <c r="XEV893" s="189"/>
      <c r="XEW893" s="189"/>
      <c r="XEX893" s="189"/>
      <c r="XEY893" s="189"/>
      <c r="XEZ893" s="189"/>
      <c r="XFA893" s="189"/>
      <c r="XFB893" s="189"/>
      <c r="XFC893" s="189"/>
      <c r="XFD893" s="189"/>
    </row>
    <row r="894" spans="1:25 16375:16384" s="54" customFormat="1" ht="42" customHeight="1" x14ac:dyDescent="0.2">
      <c r="A894" s="60"/>
      <c r="B894" s="60"/>
      <c r="C894" s="61"/>
      <c r="D894" s="61"/>
      <c r="E894" s="61"/>
      <c r="F894" s="61"/>
      <c r="G894" s="61"/>
      <c r="H894" s="61"/>
      <c r="I894" s="60"/>
      <c r="J894" s="60"/>
      <c r="K894" s="87"/>
      <c r="L894" s="62"/>
      <c r="M894" s="63"/>
      <c r="N894" s="64"/>
      <c r="O894" s="58"/>
      <c r="P894" s="64"/>
      <c r="Q894" s="58"/>
      <c r="R894" s="52"/>
      <c r="S894" s="60"/>
      <c r="T894" s="60"/>
      <c r="U894" s="60"/>
      <c r="V894" s="60"/>
      <c r="W894" s="20" t="b">
        <f t="shared" si="28"/>
        <v>1</v>
      </c>
      <c r="X894" s="19" t="b">
        <f t="shared" si="29"/>
        <v>1</v>
      </c>
      <c r="Y894" s="19" t="e">
        <f>O894&gt;___Summary!#REF!</f>
        <v>#REF!</v>
      </c>
      <c r="XEU894" s="189"/>
      <c r="XEV894" s="189"/>
      <c r="XEW894" s="189"/>
      <c r="XEX894" s="189"/>
      <c r="XEY894" s="189"/>
      <c r="XEZ894" s="189"/>
      <c r="XFA894" s="189"/>
      <c r="XFB894" s="189"/>
      <c r="XFC894" s="189"/>
      <c r="XFD894" s="189"/>
    </row>
    <row r="895" spans="1:25 16375:16384" s="54" customFormat="1" ht="42" customHeight="1" x14ac:dyDescent="0.2">
      <c r="A895" s="60"/>
      <c r="B895" s="60"/>
      <c r="C895" s="61"/>
      <c r="D895" s="61"/>
      <c r="E895" s="61"/>
      <c r="F895" s="61"/>
      <c r="G895" s="61"/>
      <c r="H895" s="61"/>
      <c r="I895" s="60"/>
      <c r="J895" s="60"/>
      <c r="K895" s="87"/>
      <c r="L895" s="62"/>
      <c r="M895" s="63"/>
      <c r="N895" s="64"/>
      <c r="O895" s="58"/>
      <c r="P895" s="64"/>
      <c r="Q895" s="58"/>
      <c r="R895" s="52"/>
      <c r="S895" s="60"/>
      <c r="T895" s="60"/>
      <c r="U895" s="60"/>
      <c r="V895" s="60"/>
      <c r="W895" s="20" t="b">
        <f t="shared" si="28"/>
        <v>1</v>
      </c>
      <c r="X895" s="19" t="b">
        <f t="shared" si="29"/>
        <v>1</v>
      </c>
      <c r="Y895" s="19" t="e">
        <f>O895&gt;___Summary!#REF!</f>
        <v>#REF!</v>
      </c>
      <c r="XEU895" s="189"/>
      <c r="XEV895" s="189"/>
      <c r="XEW895" s="189"/>
      <c r="XEX895" s="189"/>
      <c r="XEY895" s="189"/>
      <c r="XEZ895" s="189"/>
      <c r="XFA895" s="189"/>
      <c r="XFB895" s="189"/>
      <c r="XFC895" s="189"/>
      <c r="XFD895" s="189"/>
    </row>
    <row r="896" spans="1:25 16375:16384" s="54" customFormat="1" ht="42" customHeight="1" x14ac:dyDescent="0.2">
      <c r="A896" s="60"/>
      <c r="B896" s="60"/>
      <c r="C896" s="61"/>
      <c r="D896" s="61"/>
      <c r="E896" s="61"/>
      <c r="F896" s="61"/>
      <c r="G896" s="61"/>
      <c r="H896" s="61"/>
      <c r="I896" s="60"/>
      <c r="J896" s="60"/>
      <c r="K896" s="87"/>
      <c r="L896" s="62"/>
      <c r="M896" s="63"/>
      <c r="N896" s="64"/>
      <c r="O896" s="58"/>
      <c r="P896" s="64"/>
      <c r="Q896" s="58"/>
      <c r="R896" s="52"/>
      <c r="S896" s="60"/>
      <c r="T896" s="60"/>
      <c r="U896" s="60"/>
      <c r="V896" s="60"/>
      <c r="W896" s="20" t="b">
        <f t="shared" si="28"/>
        <v>1</v>
      </c>
      <c r="X896" s="19" t="b">
        <f t="shared" si="29"/>
        <v>1</v>
      </c>
      <c r="Y896" s="19" t="e">
        <f>O896&gt;___Summary!#REF!</f>
        <v>#REF!</v>
      </c>
      <c r="XEU896" s="189"/>
      <c r="XEV896" s="189"/>
      <c r="XEW896" s="189"/>
      <c r="XEX896" s="189"/>
      <c r="XEY896" s="189"/>
      <c r="XEZ896" s="189"/>
      <c r="XFA896" s="189"/>
      <c r="XFB896" s="189"/>
      <c r="XFC896" s="189"/>
      <c r="XFD896" s="189"/>
    </row>
    <row r="897" spans="1:25 16375:16384" s="54" customFormat="1" ht="42" customHeight="1" x14ac:dyDescent="0.2">
      <c r="A897" s="60"/>
      <c r="B897" s="60"/>
      <c r="C897" s="61"/>
      <c r="D897" s="61"/>
      <c r="E897" s="61"/>
      <c r="F897" s="61"/>
      <c r="G897" s="61"/>
      <c r="H897" s="61"/>
      <c r="I897" s="60"/>
      <c r="J897" s="60"/>
      <c r="K897" s="87"/>
      <c r="L897" s="62"/>
      <c r="M897" s="63"/>
      <c r="N897" s="64"/>
      <c r="O897" s="58"/>
      <c r="P897" s="64"/>
      <c r="Q897" s="58"/>
      <c r="R897" s="52"/>
      <c r="S897" s="60"/>
      <c r="T897" s="60"/>
      <c r="U897" s="60"/>
      <c r="V897" s="60"/>
      <c r="W897" s="20" t="b">
        <f t="shared" si="28"/>
        <v>1</v>
      </c>
      <c r="X897" s="19" t="b">
        <f t="shared" si="29"/>
        <v>1</v>
      </c>
      <c r="Y897" s="19" t="e">
        <f>O897&gt;___Summary!#REF!</f>
        <v>#REF!</v>
      </c>
      <c r="XEU897" s="189"/>
      <c r="XEV897" s="189"/>
      <c r="XEW897" s="189"/>
      <c r="XEX897" s="189"/>
      <c r="XEY897" s="189"/>
      <c r="XEZ897" s="189"/>
      <c r="XFA897" s="189"/>
      <c r="XFB897" s="189"/>
      <c r="XFC897" s="189"/>
      <c r="XFD897" s="189"/>
    </row>
    <row r="898" spans="1:25 16375:16384" s="54" customFormat="1" ht="42" customHeight="1" x14ac:dyDescent="0.2">
      <c r="A898" s="60"/>
      <c r="B898" s="60"/>
      <c r="C898" s="61"/>
      <c r="D898" s="61"/>
      <c r="E898" s="61"/>
      <c r="F898" s="61"/>
      <c r="G898" s="61"/>
      <c r="H898" s="61"/>
      <c r="I898" s="60"/>
      <c r="J898" s="60"/>
      <c r="K898" s="87"/>
      <c r="L898" s="62"/>
      <c r="M898" s="63"/>
      <c r="N898" s="64"/>
      <c r="O898" s="58"/>
      <c r="P898" s="64"/>
      <c r="Q898" s="58"/>
      <c r="R898" s="52"/>
      <c r="S898" s="60"/>
      <c r="T898" s="60"/>
      <c r="U898" s="60"/>
      <c r="V898" s="60"/>
      <c r="W898" s="20" t="b">
        <f t="shared" si="28"/>
        <v>1</v>
      </c>
      <c r="X898" s="19" t="b">
        <f t="shared" si="29"/>
        <v>1</v>
      </c>
      <c r="Y898" s="19" t="e">
        <f>O898&gt;___Summary!#REF!</f>
        <v>#REF!</v>
      </c>
      <c r="XEU898" s="189"/>
      <c r="XEV898" s="189"/>
      <c r="XEW898" s="189"/>
      <c r="XEX898" s="189"/>
      <c r="XEY898" s="189"/>
      <c r="XEZ898" s="189"/>
      <c r="XFA898" s="189"/>
      <c r="XFB898" s="189"/>
      <c r="XFC898" s="189"/>
      <c r="XFD898" s="189"/>
    </row>
    <row r="899" spans="1:25 16375:16384" s="54" customFormat="1" ht="42" customHeight="1" x14ac:dyDescent="0.2">
      <c r="A899" s="60"/>
      <c r="B899" s="60"/>
      <c r="C899" s="61"/>
      <c r="D899" s="61"/>
      <c r="E899" s="61"/>
      <c r="F899" s="61"/>
      <c r="G899" s="61"/>
      <c r="H899" s="61"/>
      <c r="I899" s="60"/>
      <c r="J899" s="60"/>
      <c r="K899" s="87"/>
      <c r="L899" s="62"/>
      <c r="M899" s="63"/>
      <c r="N899" s="64"/>
      <c r="O899" s="58"/>
      <c r="P899" s="64"/>
      <c r="Q899" s="58"/>
      <c r="R899" s="52"/>
      <c r="S899" s="60"/>
      <c r="T899" s="60"/>
      <c r="U899" s="60"/>
      <c r="V899" s="60"/>
      <c r="W899" s="20" t="b">
        <f t="shared" si="28"/>
        <v>1</v>
      </c>
      <c r="X899" s="19" t="b">
        <f t="shared" si="29"/>
        <v>1</v>
      </c>
      <c r="Y899" s="19" t="e">
        <f>O899&gt;___Summary!#REF!</f>
        <v>#REF!</v>
      </c>
      <c r="XEU899" s="189"/>
      <c r="XEV899" s="189"/>
      <c r="XEW899" s="189"/>
      <c r="XEX899" s="189"/>
      <c r="XEY899" s="189"/>
      <c r="XEZ899" s="189"/>
      <c r="XFA899" s="189"/>
      <c r="XFB899" s="189"/>
      <c r="XFC899" s="189"/>
      <c r="XFD899" s="189"/>
    </row>
    <row r="900" spans="1:25 16375:16384" s="54" customFormat="1" ht="42" customHeight="1" x14ac:dyDescent="0.2">
      <c r="A900" s="60"/>
      <c r="B900" s="60"/>
      <c r="C900" s="61"/>
      <c r="D900" s="61"/>
      <c r="E900" s="61"/>
      <c r="F900" s="61"/>
      <c r="G900" s="61"/>
      <c r="H900" s="61"/>
      <c r="I900" s="60"/>
      <c r="J900" s="60"/>
      <c r="K900" s="87"/>
      <c r="L900" s="62"/>
      <c r="M900" s="63"/>
      <c r="N900" s="64"/>
      <c r="O900" s="58"/>
      <c r="P900" s="64"/>
      <c r="Q900" s="58"/>
      <c r="R900" s="52"/>
      <c r="S900" s="60"/>
      <c r="T900" s="60"/>
      <c r="U900" s="60"/>
      <c r="V900" s="60"/>
      <c r="W900" s="20" t="b">
        <f t="shared" si="28"/>
        <v>1</v>
      </c>
      <c r="X900" s="19" t="b">
        <f t="shared" si="29"/>
        <v>1</v>
      </c>
      <c r="Y900" s="19" t="e">
        <f>O900&gt;___Summary!#REF!</f>
        <v>#REF!</v>
      </c>
      <c r="XEU900" s="189"/>
      <c r="XEV900" s="189"/>
      <c r="XEW900" s="189"/>
      <c r="XEX900" s="189"/>
      <c r="XEY900" s="189"/>
      <c r="XEZ900" s="189"/>
      <c r="XFA900" s="189"/>
      <c r="XFB900" s="189"/>
      <c r="XFC900" s="189"/>
      <c r="XFD900" s="189"/>
    </row>
    <row r="901" spans="1:25 16375:16384" s="54" customFormat="1" ht="42" customHeight="1" x14ac:dyDescent="0.2">
      <c r="A901" s="60"/>
      <c r="B901" s="60"/>
      <c r="C901" s="61"/>
      <c r="D901" s="61"/>
      <c r="E901" s="61"/>
      <c r="F901" s="61"/>
      <c r="G901" s="61"/>
      <c r="H901" s="61"/>
      <c r="I901" s="60"/>
      <c r="J901" s="60"/>
      <c r="K901" s="87"/>
      <c r="L901" s="62"/>
      <c r="M901" s="63"/>
      <c r="N901" s="64"/>
      <c r="O901" s="58"/>
      <c r="P901" s="64"/>
      <c r="Q901" s="58"/>
      <c r="R901" s="52"/>
      <c r="S901" s="60"/>
      <c r="T901" s="60"/>
      <c r="U901" s="60"/>
      <c r="V901" s="60"/>
      <c r="W901" s="20" t="b">
        <f t="shared" si="28"/>
        <v>1</v>
      </c>
      <c r="X901" s="19" t="b">
        <f t="shared" si="29"/>
        <v>1</v>
      </c>
      <c r="Y901" s="19" t="e">
        <f>O901&gt;___Summary!#REF!</f>
        <v>#REF!</v>
      </c>
      <c r="XEU901" s="189"/>
      <c r="XEV901" s="189"/>
      <c r="XEW901" s="189"/>
      <c r="XEX901" s="189"/>
      <c r="XEY901" s="189"/>
      <c r="XEZ901" s="189"/>
      <c r="XFA901" s="189"/>
      <c r="XFB901" s="189"/>
      <c r="XFC901" s="189"/>
      <c r="XFD901" s="189"/>
    </row>
    <row r="902" spans="1:25 16375:16384" s="54" customFormat="1" ht="42" customHeight="1" x14ac:dyDescent="0.2">
      <c r="A902" s="60"/>
      <c r="B902" s="60"/>
      <c r="C902" s="61"/>
      <c r="D902" s="61"/>
      <c r="E902" s="61"/>
      <c r="F902" s="61"/>
      <c r="G902" s="61"/>
      <c r="H902" s="61"/>
      <c r="I902" s="60"/>
      <c r="J902" s="60"/>
      <c r="K902" s="87"/>
      <c r="L902" s="62"/>
      <c r="M902" s="63"/>
      <c r="N902" s="64"/>
      <c r="O902" s="58"/>
      <c r="P902" s="64"/>
      <c r="Q902" s="58"/>
      <c r="R902" s="52"/>
      <c r="S902" s="60"/>
      <c r="T902" s="60"/>
      <c r="U902" s="60"/>
      <c r="V902" s="60"/>
      <c r="W902" s="20" t="b">
        <f t="shared" si="28"/>
        <v>1</v>
      </c>
      <c r="X902" s="19" t="b">
        <f t="shared" si="29"/>
        <v>1</v>
      </c>
      <c r="Y902" s="19" t="e">
        <f>O902&gt;___Summary!#REF!</f>
        <v>#REF!</v>
      </c>
      <c r="XEU902" s="189"/>
      <c r="XEV902" s="189"/>
      <c r="XEW902" s="189"/>
      <c r="XEX902" s="189"/>
      <c r="XEY902" s="189"/>
      <c r="XEZ902" s="189"/>
      <c r="XFA902" s="189"/>
      <c r="XFB902" s="189"/>
      <c r="XFC902" s="189"/>
      <c r="XFD902" s="189"/>
    </row>
    <row r="903" spans="1:25 16375:16384" s="54" customFormat="1" ht="42" customHeight="1" x14ac:dyDescent="0.2">
      <c r="A903" s="60"/>
      <c r="B903" s="60"/>
      <c r="C903" s="61"/>
      <c r="D903" s="61"/>
      <c r="E903" s="61"/>
      <c r="F903" s="61"/>
      <c r="G903" s="61"/>
      <c r="H903" s="61"/>
      <c r="I903" s="60"/>
      <c r="J903" s="60"/>
      <c r="K903" s="87"/>
      <c r="L903" s="62"/>
      <c r="M903" s="63"/>
      <c r="N903" s="64"/>
      <c r="O903" s="58"/>
      <c r="P903" s="64"/>
      <c r="Q903" s="58"/>
      <c r="R903" s="52"/>
      <c r="S903" s="60"/>
      <c r="T903" s="60"/>
      <c r="U903" s="60"/>
      <c r="V903" s="60"/>
      <c r="W903" s="20" t="b">
        <f t="shared" si="28"/>
        <v>1</v>
      </c>
      <c r="X903" s="19" t="b">
        <f t="shared" si="29"/>
        <v>1</v>
      </c>
      <c r="Y903" s="19" t="e">
        <f>O903&gt;___Summary!#REF!</f>
        <v>#REF!</v>
      </c>
      <c r="XEU903" s="189"/>
      <c r="XEV903" s="189"/>
      <c r="XEW903" s="189"/>
      <c r="XEX903" s="189"/>
      <c r="XEY903" s="189"/>
      <c r="XEZ903" s="189"/>
      <c r="XFA903" s="189"/>
      <c r="XFB903" s="189"/>
      <c r="XFC903" s="189"/>
      <c r="XFD903" s="189"/>
    </row>
    <row r="904" spans="1:25 16375:16384" s="54" customFormat="1" ht="42" customHeight="1" x14ac:dyDescent="0.2">
      <c r="A904" s="60"/>
      <c r="B904" s="60"/>
      <c r="C904" s="61"/>
      <c r="D904" s="61"/>
      <c r="E904" s="61"/>
      <c r="F904" s="61"/>
      <c r="G904" s="61"/>
      <c r="H904" s="61"/>
      <c r="I904" s="60"/>
      <c r="J904" s="60"/>
      <c r="K904" s="87"/>
      <c r="L904" s="62"/>
      <c r="M904" s="63"/>
      <c r="N904" s="64"/>
      <c r="O904" s="58"/>
      <c r="P904" s="64"/>
      <c r="Q904" s="58"/>
      <c r="R904" s="52"/>
      <c r="S904" s="60"/>
      <c r="T904" s="60"/>
      <c r="U904" s="60"/>
      <c r="V904" s="60"/>
      <c r="W904" s="20" t="b">
        <f t="shared" si="28"/>
        <v>1</v>
      </c>
      <c r="X904" s="19" t="b">
        <f t="shared" si="29"/>
        <v>1</v>
      </c>
      <c r="Y904" s="19" t="e">
        <f>O904&gt;___Summary!#REF!</f>
        <v>#REF!</v>
      </c>
      <c r="XEU904" s="189"/>
      <c r="XEV904" s="189"/>
      <c r="XEW904" s="189"/>
      <c r="XEX904" s="189"/>
      <c r="XEY904" s="189"/>
      <c r="XEZ904" s="189"/>
      <c r="XFA904" s="189"/>
      <c r="XFB904" s="189"/>
      <c r="XFC904" s="189"/>
      <c r="XFD904" s="189"/>
    </row>
    <row r="905" spans="1:25 16375:16384" s="54" customFormat="1" ht="42" customHeight="1" x14ac:dyDescent="0.2">
      <c r="A905" s="60"/>
      <c r="B905" s="60"/>
      <c r="C905" s="61"/>
      <c r="D905" s="61"/>
      <c r="E905" s="61"/>
      <c r="F905" s="61"/>
      <c r="G905" s="61"/>
      <c r="H905" s="61"/>
      <c r="I905" s="60"/>
      <c r="J905" s="60"/>
      <c r="K905" s="87"/>
      <c r="L905" s="62"/>
      <c r="M905" s="63"/>
      <c r="N905" s="64"/>
      <c r="O905" s="58"/>
      <c r="P905" s="64"/>
      <c r="Q905" s="58"/>
      <c r="R905" s="52"/>
      <c r="S905" s="60"/>
      <c r="T905" s="60"/>
      <c r="U905" s="60"/>
      <c r="V905" s="60"/>
      <c r="W905" s="20" t="b">
        <f t="shared" si="28"/>
        <v>1</v>
      </c>
      <c r="X905" s="19" t="b">
        <f t="shared" si="29"/>
        <v>1</v>
      </c>
      <c r="Y905" s="19" t="e">
        <f>O905&gt;___Summary!#REF!</f>
        <v>#REF!</v>
      </c>
      <c r="XEU905" s="189"/>
      <c r="XEV905" s="189"/>
      <c r="XEW905" s="189"/>
      <c r="XEX905" s="189"/>
      <c r="XEY905" s="189"/>
      <c r="XEZ905" s="189"/>
      <c r="XFA905" s="189"/>
      <c r="XFB905" s="189"/>
      <c r="XFC905" s="189"/>
      <c r="XFD905" s="189"/>
    </row>
    <row r="906" spans="1:25 16375:16384" s="54" customFormat="1" ht="42" customHeight="1" x14ac:dyDescent="0.2">
      <c r="A906" s="60"/>
      <c r="B906" s="60"/>
      <c r="C906" s="61"/>
      <c r="D906" s="61"/>
      <c r="E906" s="61"/>
      <c r="F906" s="61"/>
      <c r="G906" s="61"/>
      <c r="H906" s="61"/>
      <c r="I906" s="60"/>
      <c r="J906" s="60"/>
      <c r="K906" s="87"/>
      <c r="L906" s="62"/>
      <c r="M906" s="63"/>
      <c r="N906" s="64"/>
      <c r="O906" s="58"/>
      <c r="P906" s="64"/>
      <c r="Q906" s="58"/>
      <c r="R906" s="52"/>
      <c r="S906" s="60"/>
      <c r="T906" s="60"/>
      <c r="U906" s="60"/>
      <c r="V906" s="60"/>
      <c r="W906" s="20" t="b">
        <f t="shared" si="28"/>
        <v>1</v>
      </c>
      <c r="X906" s="19" t="b">
        <f t="shared" si="29"/>
        <v>1</v>
      </c>
      <c r="Y906" s="19" t="e">
        <f>O906&gt;___Summary!#REF!</f>
        <v>#REF!</v>
      </c>
      <c r="XEU906" s="189"/>
      <c r="XEV906" s="189"/>
      <c r="XEW906" s="189"/>
      <c r="XEX906" s="189"/>
      <c r="XEY906" s="189"/>
      <c r="XEZ906" s="189"/>
      <c r="XFA906" s="189"/>
      <c r="XFB906" s="189"/>
      <c r="XFC906" s="189"/>
      <c r="XFD906" s="189"/>
    </row>
    <row r="907" spans="1:25 16375:16384" s="54" customFormat="1" ht="42" customHeight="1" x14ac:dyDescent="0.2">
      <c r="A907" s="60"/>
      <c r="B907" s="60"/>
      <c r="C907" s="61"/>
      <c r="D907" s="61"/>
      <c r="E907" s="61"/>
      <c r="F907" s="61"/>
      <c r="G907" s="61"/>
      <c r="H907" s="61"/>
      <c r="I907" s="60"/>
      <c r="J907" s="60"/>
      <c r="K907" s="87"/>
      <c r="L907" s="62"/>
      <c r="M907" s="63"/>
      <c r="N907" s="64"/>
      <c r="O907" s="58"/>
      <c r="P907" s="64"/>
      <c r="Q907" s="58"/>
      <c r="R907" s="52"/>
      <c r="S907" s="60"/>
      <c r="T907" s="60"/>
      <c r="U907" s="60"/>
      <c r="V907" s="60"/>
      <c r="W907" s="20" t="b">
        <f t="shared" si="28"/>
        <v>1</v>
      </c>
      <c r="X907" s="19" t="b">
        <f t="shared" si="29"/>
        <v>1</v>
      </c>
      <c r="Y907" s="19" t="e">
        <f>O907&gt;___Summary!#REF!</f>
        <v>#REF!</v>
      </c>
      <c r="XEU907" s="189"/>
      <c r="XEV907" s="189"/>
      <c r="XEW907" s="189"/>
      <c r="XEX907" s="189"/>
      <c r="XEY907" s="189"/>
      <c r="XEZ907" s="189"/>
      <c r="XFA907" s="189"/>
      <c r="XFB907" s="189"/>
      <c r="XFC907" s="189"/>
      <c r="XFD907" s="189"/>
    </row>
    <row r="908" spans="1:25 16375:16384" s="54" customFormat="1" ht="42" customHeight="1" x14ac:dyDescent="0.2">
      <c r="A908" s="60"/>
      <c r="B908" s="60"/>
      <c r="C908" s="61"/>
      <c r="D908" s="61"/>
      <c r="E908" s="61"/>
      <c r="F908" s="61"/>
      <c r="G908" s="61"/>
      <c r="H908" s="61"/>
      <c r="I908" s="60"/>
      <c r="J908" s="60"/>
      <c r="K908" s="87"/>
      <c r="L908" s="62"/>
      <c r="M908" s="63"/>
      <c r="N908" s="64"/>
      <c r="O908" s="58"/>
      <c r="P908" s="64"/>
      <c r="Q908" s="58"/>
      <c r="R908" s="52"/>
      <c r="S908" s="60"/>
      <c r="T908" s="60"/>
      <c r="U908" s="60"/>
      <c r="V908" s="60"/>
      <c r="W908" s="20" t="b">
        <f t="shared" si="28"/>
        <v>1</v>
      </c>
      <c r="X908" s="19" t="b">
        <f t="shared" si="29"/>
        <v>1</v>
      </c>
      <c r="Y908" s="19" t="e">
        <f>O908&gt;___Summary!#REF!</f>
        <v>#REF!</v>
      </c>
      <c r="XEU908" s="189"/>
      <c r="XEV908" s="189"/>
      <c r="XEW908" s="189"/>
      <c r="XEX908" s="189"/>
      <c r="XEY908" s="189"/>
      <c r="XEZ908" s="189"/>
      <c r="XFA908" s="189"/>
      <c r="XFB908" s="189"/>
      <c r="XFC908" s="189"/>
      <c r="XFD908" s="189"/>
    </row>
    <row r="909" spans="1:25 16375:16384" s="54" customFormat="1" ht="42" customHeight="1" x14ac:dyDescent="0.2">
      <c r="A909" s="60"/>
      <c r="B909" s="60"/>
      <c r="C909" s="61"/>
      <c r="D909" s="61"/>
      <c r="E909" s="61"/>
      <c r="F909" s="61"/>
      <c r="G909" s="61"/>
      <c r="H909" s="61"/>
      <c r="I909" s="60"/>
      <c r="J909" s="60"/>
      <c r="K909" s="87"/>
      <c r="L909" s="62"/>
      <c r="M909" s="63"/>
      <c r="N909" s="64"/>
      <c r="O909" s="58"/>
      <c r="P909" s="64"/>
      <c r="Q909" s="58"/>
      <c r="R909" s="52"/>
      <c r="S909" s="60"/>
      <c r="T909" s="60"/>
      <c r="U909" s="60"/>
      <c r="V909" s="60"/>
      <c r="W909" s="20" t="b">
        <f t="shared" si="28"/>
        <v>1</v>
      </c>
      <c r="X909" s="19" t="b">
        <f t="shared" si="29"/>
        <v>1</v>
      </c>
      <c r="Y909" s="19" t="e">
        <f>O909&gt;___Summary!#REF!</f>
        <v>#REF!</v>
      </c>
      <c r="XEU909" s="189"/>
      <c r="XEV909" s="189"/>
      <c r="XEW909" s="189"/>
      <c r="XEX909" s="189"/>
      <c r="XEY909" s="189"/>
      <c r="XEZ909" s="189"/>
      <c r="XFA909" s="189"/>
      <c r="XFB909" s="189"/>
      <c r="XFC909" s="189"/>
      <c r="XFD909" s="189"/>
    </row>
    <row r="910" spans="1:25 16375:16384" s="54" customFormat="1" ht="42" customHeight="1" x14ac:dyDescent="0.2">
      <c r="A910" s="60"/>
      <c r="B910" s="60"/>
      <c r="C910" s="61"/>
      <c r="D910" s="61"/>
      <c r="E910" s="61"/>
      <c r="F910" s="61"/>
      <c r="G910" s="61"/>
      <c r="H910" s="61"/>
      <c r="I910" s="60"/>
      <c r="J910" s="60"/>
      <c r="K910" s="87"/>
      <c r="L910" s="62"/>
      <c r="M910" s="63"/>
      <c r="N910" s="64"/>
      <c r="O910" s="58"/>
      <c r="P910" s="64"/>
      <c r="Q910" s="58"/>
      <c r="R910" s="52"/>
      <c r="S910" s="60"/>
      <c r="T910" s="60"/>
      <c r="U910" s="60"/>
      <c r="V910" s="60"/>
      <c r="W910" s="20" t="b">
        <f t="shared" si="28"/>
        <v>1</v>
      </c>
      <c r="X910" s="19" t="b">
        <f t="shared" si="29"/>
        <v>1</v>
      </c>
      <c r="Y910" s="19" t="e">
        <f>O910&gt;___Summary!#REF!</f>
        <v>#REF!</v>
      </c>
      <c r="XEU910" s="189"/>
      <c r="XEV910" s="189"/>
      <c r="XEW910" s="189"/>
      <c r="XEX910" s="189"/>
      <c r="XEY910" s="189"/>
      <c r="XEZ910" s="189"/>
      <c r="XFA910" s="189"/>
      <c r="XFB910" s="189"/>
      <c r="XFC910" s="189"/>
      <c r="XFD910" s="189"/>
    </row>
    <row r="911" spans="1:25 16375:16384" s="54" customFormat="1" ht="42" customHeight="1" x14ac:dyDescent="0.2">
      <c r="A911" s="60"/>
      <c r="B911" s="60"/>
      <c r="C911" s="61"/>
      <c r="D911" s="61"/>
      <c r="E911" s="61"/>
      <c r="F911" s="61"/>
      <c r="G911" s="61"/>
      <c r="H911" s="61"/>
      <c r="I911" s="60"/>
      <c r="J911" s="60"/>
      <c r="K911" s="87"/>
      <c r="L911" s="62"/>
      <c r="M911" s="63"/>
      <c r="N911" s="64"/>
      <c r="O911" s="58"/>
      <c r="P911" s="64"/>
      <c r="Q911" s="58"/>
      <c r="R911" s="52"/>
      <c r="S911" s="60"/>
      <c r="T911" s="60"/>
      <c r="U911" s="60"/>
      <c r="V911" s="60"/>
      <c r="W911" s="20" t="b">
        <f t="shared" si="28"/>
        <v>1</v>
      </c>
      <c r="X911" s="19" t="b">
        <f t="shared" si="29"/>
        <v>1</v>
      </c>
      <c r="Y911" s="19" t="e">
        <f>O911&gt;___Summary!#REF!</f>
        <v>#REF!</v>
      </c>
      <c r="XEU911" s="189"/>
      <c r="XEV911" s="189"/>
      <c r="XEW911" s="189"/>
      <c r="XEX911" s="189"/>
      <c r="XEY911" s="189"/>
      <c r="XEZ911" s="189"/>
      <c r="XFA911" s="189"/>
      <c r="XFB911" s="189"/>
      <c r="XFC911" s="189"/>
      <c r="XFD911" s="189"/>
    </row>
    <row r="912" spans="1:25 16375:16384" s="54" customFormat="1" ht="42" customHeight="1" x14ac:dyDescent="0.2">
      <c r="A912" s="60"/>
      <c r="B912" s="60"/>
      <c r="C912" s="61"/>
      <c r="D912" s="61"/>
      <c r="E912" s="61"/>
      <c r="F912" s="61"/>
      <c r="G912" s="61"/>
      <c r="H912" s="61"/>
      <c r="I912" s="60"/>
      <c r="J912" s="60"/>
      <c r="K912" s="87"/>
      <c r="L912" s="62"/>
      <c r="M912" s="63"/>
      <c r="N912" s="64"/>
      <c r="O912" s="58"/>
      <c r="P912" s="64"/>
      <c r="Q912" s="58"/>
      <c r="R912" s="52"/>
      <c r="S912" s="60"/>
      <c r="T912" s="60"/>
      <c r="U912" s="60"/>
      <c r="V912" s="60"/>
      <c r="W912" s="20" t="b">
        <f t="shared" si="28"/>
        <v>1</v>
      </c>
      <c r="X912" s="19" t="b">
        <f t="shared" si="29"/>
        <v>1</v>
      </c>
      <c r="Y912" s="19" t="e">
        <f>O912&gt;___Summary!#REF!</f>
        <v>#REF!</v>
      </c>
      <c r="XEU912" s="189"/>
      <c r="XEV912" s="189"/>
      <c r="XEW912" s="189"/>
      <c r="XEX912" s="189"/>
      <c r="XEY912" s="189"/>
      <c r="XEZ912" s="189"/>
      <c r="XFA912" s="189"/>
      <c r="XFB912" s="189"/>
      <c r="XFC912" s="189"/>
      <c r="XFD912" s="189"/>
    </row>
    <row r="913" spans="1:25 16375:16384" s="54" customFormat="1" ht="42" customHeight="1" x14ac:dyDescent="0.2">
      <c r="A913" s="60"/>
      <c r="B913" s="60"/>
      <c r="C913" s="61"/>
      <c r="D913" s="61"/>
      <c r="E913" s="61"/>
      <c r="F913" s="61"/>
      <c r="G913" s="61"/>
      <c r="H913" s="61"/>
      <c r="I913" s="60"/>
      <c r="J913" s="60"/>
      <c r="K913" s="87"/>
      <c r="L913" s="62"/>
      <c r="M913" s="63"/>
      <c r="N913" s="64"/>
      <c r="O913" s="58"/>
      <c r="P913" s="64"/>
      <c r="Q913" s="58"/>
      <c r="R913" s="52"/>
      <c r="S913" s="60"/>
      <c r="T913" s="60"/>
      <c r="U913" s="60"/>
      <c r="V913" s="60"/>
      <c r="W913" s="20" t="b">
        <f t="shared" si="28"/>
        <v>1</v>
      </c>
      <c r="X913" s="19" t="b">
        <f t="shared" si="29"/>
        <v>1</v>
      </c>
      <c r="Y913" s="19" t="e">
        <f>O913&gt;___Summary!#REF!</f>
        <v>#REF!</v>
      </c>
      <c r="XEU913" s="189"/>
      <c r="XEV913" s="189"/>
      <c r="XEW913" s="189"/>
      <c r="XEX913" s="189"/>
      <c r="XEY913" s="189"/>
      <c r="XEZ913" s="189"/>
      <c r="XFA913" s="189"/>
      <c r="XFB913" s="189"/>
      <c r="XFC913" s="189"/>
      <c r="XFD913" s="189"/>
    </row>
    <row r="914" spans="1:25 16375:16384" s="54" customFormat="1" ht="42" customHeight="1" x14ac:dyDescent="0.2">
      <c r="A914" s="60"/>
      <c r="B914" s="60"/>
      <c r="C914" s="61"/>
      <c r="D914" s="61"/>
      <c r="E914" s="61"/>
      <c r="F914" s="61"/>
      <c r="G914" s="61"/>
      <c r="H914" s="61"/>
      <c r="I914" s="60"/>
      <c r="J914" s="60"/>
      <c r="K914" s="87"/>
      <c r="L914" s="62"/>
      <c r="M914" s="63"/>
      <c r="N914" s="64"/>
      <c r="O914" s="58"/>
      <c r="P914" s="64"/>
      <c r="Q914" s="58"/>
      <c r="R914" s="52"/>
      <c r="S914" s="60"/>
      <c r="T914" s="60"/>
      <c r="U914" s="60"/>
      <c r="V914" s="60"/>
      <c r="W914" s="20" t="b">
        <f t="shared" si="28"/>
        <v>1</v>
      </c>
      <c r="X914" s="19" t="b">
        <f t="shared" si="29"/>
        <v>1</v>
      </c>
      <c r="Y914" s="19" t="e">
        <f>O914&gt;___Summary!#REF!</f>
        <v>#REF!</v>
      </c>
      <c r="XEU914" s="189"/>
      <c r="XEV914" s="189"/>
      <c r="XEW914" s="189"/>
      <c r="XEX914" s="189"/>
      <c r="XEY914" s="189"/>
      <c r="XEZ914" s="189"/>
      <c r="XFA914" s="189"/>
      <c r="XFB914" s="189"/>
      <c r="XFC914" s="189"/>
      <c r="XFD914" s="189"/>
    </row>
    <row r="915" spans="1:25 16375:16384" s="54" customFormat="1" ht="42" customHeight="1" x14ac:dyDescent="0.2">
      <c r="A915" s="60"/>
      <c r="B915" s="60"/>
      <c r="C915" s="61"/>
      <c r="D915" s="61"/>
      <c r="E915" s="61"/>
      <c r="F915" s="61"/>
      <c r="G915" s="61"/>
      <c r="H915" s="61"/>
      <c r="I915" s="60"/>
      <c r="J915" s="60"/>
      <c r="K915" s="87"/>
      <c r="L915" s="62"/>
      <c r="M915" s="63"/>
      <c r="N915" s="64"/>
      <c r="O915" s="58"/>
      <c r="P915" s="64"/>
      <c r="Q915" s="58"/>
      <c r="R915" s="52"/>
      <c r="S915" s="60"/>
      <c r="T915" s="60"/>
      <c r="U915" s="60"/>
      <c r="V915" s="60"/>
      <c r="W915" s="20" t="b">
        <f t="shared" si="28"/>
        <v>1</v>
      </c>
      <c r="X915" s="19" t="b">
        <f t="shared" si="29"/>
        <v>1</v>
      </c>
      <c r="Y915" s="19" t="e">
        <f>O915&gt;___Summary!#REF!</f>
        <v>#REF!</v>
      </c>
      <c r="XEU915" s="189"/>
      <c r="XEV915" s="189"/>
      <c r="XEW915" s="189"/>
      <c r="XEX915" s="189"/>
      <c r="XEY915" s="189"/>
      <c r="XEZ915" s="189"/>
      <c r="XFA915" s="189"/>
      <c r="XFB915" s="189"/>
      <c r="XFC915" s="189"/>
      <c r="XFD915" s="189"/>
    </row>
    <row r="916" spans="1:25 16375:16384" s="54" customFormat="1" ht="42" customHeight="1" x14ac:dyDescent="0.2">
      <c r="A916" s="60"/>
      <c r="B916" s="60"/>
      <c r="C916" s="61"/>
      <c r="D916" s="61"/>
      <c r="E916" s="61"/>
      <c r="F916" s="61"/>
      <c r="G916" s="61"/>
      <c r="H916" s="61"/>
      <c r="I916" s="60"/>
      <c r="J916" s="60"/>
      <c r="K916" s="87"/>
      <c r="L916" s="62"/>
      <c r="M916" s="63"/>
      <c r="N916" s="64"/>
      <c r="O916" s="58"/>
      <c r="P916" s="64"/>
      <c r="Q916" s="58"/>
      <c r="R916" s="52"/>
      <c r="S916" s="60"/>
      <c r="T916" s="60"/>
      <c r="U916" s="60"/>
      <c r="V916" s="60"/>
      <c r="W916" s="20" t="b">
        <f t="shared" si="28"/>
        <v>1</v>
      </c>
      <c r="X916" s="19" t="b">
        <f t="shared" si="29"/>
        <v>1</v>
      </c>
      <c r="Y916" s="19" t="e">
        <f>O916&gt;___Summary!#REF!</f>
        <v>#REF!</v>
      </c>
      <c r="XEU916" s="189"/>
      <c r="XEV916" s="189"/>
      <c r="XEW916" s="189"/>
      <c r="XEX916" s="189"/>
      <c r="XEY916" s="189"/>
      <c r="XEZ916" s="189"/>
      <c r="XFA916" s="189"/>
      <c r="XFB916" s="189"/>
      <c r="XFC916" s="189"/>
      <c r="XFD916" s="189"/>
    </row>
    <row r="917" spans="1:25 16375:16384" s="54" customFormat="1" ht="42" customHeight="1" x14ac:dyDescent="0.2">
      <c r="A917" s="60"/>
      <c r="B917" s="60"/>
      <c r="C917" s="61"/>
      <c r="D917" s="61"/>
      <c r="E917" s="61"/>
      <c r="F917" s="61"/>
      <c r="G917" s="61"/>
      <c r="H917" s="61"/>
      <c r="I917" s="60"/>
      <c r="J917" s="60"/>
      <c r="K917" s="87"/>
      <c r="L917" s="62"/>
      <c r="M917" s="63"/>
      <c r="N917" s="64"/>
      <c r="O917" s="58"/>
      <c r="P917" s="64"/>
      <c r="Q917" s="58"/>
      <c r="R917" s="52"/>
      <c r="S917" s="60"/>
      <c r="T917" s="60"/>
      <c r="U917" s="60"/>
      <c r="V917" s="60"/>
      <c r="W917" s="20" t="b">
        <f t="shared" si="28"/>
        <v>1</v>
      </c>
      <c r="X917" s="19" t="b">
        <f t="shared" si="29"/>
        <v>1</v>
      </c>
      <c r="Y917" s="19" t="e">
        <f>O917&gt;___Summary!#REF!</f>
        <v>#REF!</v>
      </c>
      <c r="XEU917" s="189"/>
      <c r="XEV917" s="189"/>
      <c r="XEW917" s="189"/>
      <c r="XEX917" s="189"/>
      <c r="XEY917" s="189"/>
      <c r="XEZ917" s="189"/>
      <c r="XFA917" s="189"/>
      <c r="XFB917" s="189"/>
      <c r="XFC917" s="189"/>
      <c r="XFD917" s="189"/>
    </row>
    <row r="918" spans="1:25 16375:16384" s="54" customFormat="1" ht="42" customHeight="1" x14ac:dyDescent="0.2">
      <c r="A918" s="60"/>
      <c r="B918" s="60"/>
      <c r="C918" s="61"/>
      <c r="D918" s="61"/>
      <c r="E918" s="61"/>
      <c r="F918" s="61"/>
      <c r="G918" s="61"/>
      <c r="H918" s="61"/>
      <c r="I918" s="60"/>
      <c r="J918" s="60"/>
      <c r="K918" s="87"/>
      <c r="L918" s="62"/>
      <c r="M918" s="63"/>
      <c r="N918" s="64"/>
      <c r="O918" s="58"/>
      <c r="P918" s="64"/>
      <c r="Q918" s="58"/>
      <c r="R918" s="52"/>
      <c r="S918" s="60"/>
      <c r="T918" s="60"/>
      <c r="U918" s="60"/>
      <c r="V918" s="60"/>
      <c r="W918" s="20" t="b">
        <f t="shared" si="28"/>
        <v>1</v>
      </c>
      <c r="X918" s="19" t="b">
        <f t="shared" si="29"/>
        <v>1</v>
      </c>
      <c r="Y918" s="19" t="e">
        <f>O918&gt;___Summary!#REF!</f>
        <v>#REF!</v>
      </c>
      <c r="XEU918" s="189"/>
      <c r="XEV918" s="189"/>
      <c r="XEW918" s="189"/>
      <c r="XEX918" s="189"/>
      <c r="XEY918" s="189"/>
      <c r="XEZ918" s="189"/>
      <c r="XFA918" s="189"/>
      <c r="XFB918" s="189"/>
      <c r="XFC918" s="189"/>
      <c r="XFD918" s="189"/>
    </row>
    <row r="919" spans="1:25 16375:16384" s="54" customFormat="1" ht="42" customHeight="1" x14ac:dyDescent="0.2">
      <c r="A919" s="60"/>
      <c r="B919" s="60"/>
      <c r="C919" s="61"/>
      <c r="D919" s="61"/>
      <c r="E919" s="61"/>
      <c r="F919" s="61"/>
      <c r="G919" s="61"/>
      <c r="H919" s="61"/>
      <c r="I919" s="60"/>
      <c r="J919" s="60"/>
      <c r="K919" s="87"/>
      <c r="L919" s="62"/>
      <c r="M919" s="63"/>
      <c r="N919" s="64"/>
      <c r="O919" s="58"/>
      <c r="P919" s="64"/>
      <c r="Q919" s="58"/>
      <c r="R919" s="52"/>
      <c r="S919" s="60"/>
      <c r="T919" s="60"/>
      <c r="U919" s="60"/>
      <c r="V919" s="60"/>
      <c r="W919" s="20" t="b">
        <f t="shared" si="28"/>
        <v>1</v>
      </c>
      <c r="X919" s="19" t="b">
        <f t="shared" si="29"/>
        <v>1</v>
      </c>
      <c r="Y919" s="19" t="e">
        <f>O919&gt;___Summary!#REF!</f>
        <v>#REF!</v>
      </c>
      <c r="XEU919" s="189"/>
      <c r="XEV919" s="189"/>
      <c r="XEW919" s="189"/>
      <c r="XEX919" s="189"/>
      <c r="XEY919" s="189"/>
      <c r="XEZ919" s="189"/>
      <c r="XFA919" s="189"/>
      <c r="XFB919" s="189"/>
      <c r="XFC919" s="189"/>
      <c r="XFD919" s="189"/>
    </row>
    <row r="920" spans="1:25 16375:16384" s="54" customFormat="1" ht="42" customHeight="1" x14ac:dyDescent="0.2">
      <c r="A920" s="60"/>
      <c r="B920" s="60"/>
      <c r="C920" s="61"/>
      <c r="D920" s="61"/>
      <c r="E920" s="61"/>
      <c r="F920" s="61"/>
      <c r="G920" s="61"/>
      <c r="H920" s="61"/>
      <c r="I920" s="60"/>
      <c r="J920" s="60"/>
      <c r="K920" s="87"/>
      <c r="L920" s="62"/>
      <c r="M920" s="63"/>
      <c r="N920" s="64"/>
      <c r="O920" s="58"/>
      <c r="P920" s="64"/>
      <c r="Q920" s="58"/>
      <c r="R920" s="52"/>
      <c r="S920" s="60"/>
      <c r="T920" s="60"/>
      <c r="U920" s="60"/>
      <c r="V920" s="60"/>
      <c r="W920" s="20" t="b">
        <f t="shared" si="28"/>
        <v>1</v>
      </c>
      <c r="X920" s="19" t="b">
        <f t="shared" si="29"/>
        <v>1</v>
      </c>
      <c r="Y920" s="19" t="e">
        <f>O920&gt;___Summary!#REF!</f>
        <v>#REF!</v>
      </c>
      <c r="XEU920" s="189"/>
      <c r="XEV920" s="189"/>
      <c r="XEW920" s="189"/>
      <c r="XEX920" s="189"/>
      <c r="XEY920" s="189"/>
      <c r="XEZ920" s="189"/>
      <c r="XFA920" s="189"/>
      <c r="XFB920" s="189"/>
      <c r="XFC920" s="189"/>
      <c r="XFD920" s="189"/>
    </row>
    <row r="921" spans="1:25 16375:16384" s="54" customFormat="1" ht="42" customHeight="1" x14ac:dyDescent="0.2">
      <c r="A921" s="60"/>
      <c r="B921" s="60"/>
      <c r="C921" s="61"/>
      <c r="D921" s="61"/>
      <c r="E921" s="61"/>
      <c r="F921" s="61"/>
      <c r="G921" s="61"/>
      <c r="H921" s="61"/>
      <c r="I921" s="60"/>
      <c r="J921" s="60"/>
      <c r="K921" s="87"/>
      <c r="L921" s="62"/>
      <c r="M921" s="63"/>
      <c r="N921" s="64"/>
      <c r="O921" s="58"/>
      <c r="P921" s="64"/>
      <c r="Q921" s="58"/>
      <c r="R921" s="52"/>
      <c r="S921" s="60"/>
      <c r="T921" s="60"/>
      <c r="U921" s="60"/>
      <c r="V921" s="60"/>
      <c r="W921" s="20" t="b">
        <f t="shared" si="28"/>
        <v>1</v>
      </c>
      <c r="X921" s="19" t="b">
        <f t="shared" si="29"/>
        <v>1</v>
      </c>
      <c r="Y921" s="19" t="e">
        <f>O921&gt;___Summary!#REF!</f>
        <v>#REF!</v>
      </c>
      <c r="XEU921" s="189"/>
      <c r="XEV921" s="189"/>
      <c r="XEW921" s="189"/>
      <c r="XEX921" s="189"/>
      <c r="XEY921" s="189"/>
      <c r="XEZ921" s="189"/>
      <c r="XFA921" s="189"/>
      <c r="XFB921" s="189"/>
      <c r="XFC921" s="189"/>
      <c r="XFD921" s="189"/>
    </row>
    <row r="922" spans="1:25 16375:16384" s="54" customFormat="1" ht="42" customHeight="1" x14ac:dyDescent="0.2">
      <c r="A922" s="60"/>
      <c r="B922" s="60"/>
      <c r="C922" s="61"/>
      <c r="D922" s="61"/>
      <c r="E922" s="61"/>
      <c r="F922" s="61"/>
      <c r="G922" s="61"/>
      <c r="H922" s="61"/>
      <c r="I922" s="60"/>
      <c r="J922" s="60"/>
      <c r="K922" s="87"/>
      <c r="L922" s="62"/>
      <c r="M922" s="63"/>
      <c r="N922" s="64"/>
      <c r="O922" s="58"/>
      <c r="P922" s="64"/>
      <c r="Q922" s="58"/>
      <c r="R922" s="52"/>
      <c r="S922" s="60"/>
      <c r="T922" s="60"/>
      <c r="U922" s="60"/>
      <c r="V922" s="60"/>
      <c r="W922" s="20" t="b">
        <f t="shared" si="28"/>
        <v>1</v>
      </c>
      <c r="X922" s="19" t="b">
        <f t="shared" si="29"/>
        <v>1</v>
      </c>
      <c r="Y922" s="19" t="e">
        <f>O922&gt;___Summary!#REF!</f>
        <v>#REF!</v>
      </c>
      <c r="XEU922" s="189"/>
      <c r="XEV922" s="189"/>
      <c r="XEW922" s="189"/>
      <c r="XEX922" s="189"/>
      <c r="XEY922" s="189"/>
      <c r="XEZ922" s="189"/>
      <c r="XFA922" s="189"/>
      <c r="XFB922" s="189"/>
      <c r="XFC922" s="189"/>
      <c r="XFD922" s="189"/>
    </row>
    <row r="923" spans="1:25 16375:16384" s="54" customFormat="1" ht="42" customHeight="1" x14ac:dyDescent="0.2">
      <c r="A923" s="60"/>
      <c r="B923" s="60"/>
      <c r="C923" s="61"/>
      <c r="D923" s="61"/>
      <c r="E923" s="61"/>
      <c r="F923" s="61"/>
      <c r="G923" s="61"/>
      <c r="H923" s="61"/>
      <c r="I923" s="60"/>
      <c r="J923" s="60"/>
      <c r="K923" s="87"/>
      <c r="L923" s="62"/>
      <c r="M923" s="63"/>
      <c r="N923" s="64"/>
      <c r="O923" s="58"/>
      <c r="P923" s="64"/>
      <c r="Q923" s="58"/>
      <c r="R923" s="52"/>
      <c r="S923" s="60"/>
      <c r="T923" s="60"/>
      <c r="U923" s="60"/>
      <c r="V923" s="60"/>
      <c r="W923" s="20" t="b">
        <f t="shared" si="28"/>
        <v>1</v>
      </c>
      <c r="X923" s="19" t="b">
        <f t="shared" si="29"/>
        <v>1</v>
      </c>
      <c r="Y923" s="19" t="e">
        <f>O923&gt;___Summary!#REF!</f>
        <v>#REF!</v>
      </c>
      <c r="XEU923" s="189"/>
      <c r="XEV923" s="189"/>
      <c r="XEW923" s="189"/>
      <c r="XEX923" s="189"/>
      <c r="XEY923" s="189"/>
      <c r="XEZ923" s="189"/>
      <c r="XFA923" s="189"/>
      <c r="XFB923" s="189"/>
      <c r="XFC923" s="189"/>
      <c r="XFD923" s="189"/>
    </row>
    <row r="924" spans="1:25 16375:16384" s="54" customFormat="1" ht="42" customHeight="1" x14ac:dyDescent="0.2">
      <c r="A924" s="60"/>
      <c r="B924" s="60"/>
      <c r="C924" s="61"/>
      <c r="D924" s="61"/>
      <c r="E924" s="61"/>
      <c r="F924" s="61"/>
      <c r="G924" s="61"/>
      <c r="H924" s="61"/>
      <c r="I924" s="60"/>
      <c r="J924" s="60"/>
      <c r="K924" s="87"/>
      <c r="L924" s="62"/>
      <c r="M924" s="63"/>
      <c r="N924" s="64"/>
      <c r="O924" s="58"/>
      <c r="P924" s="64"/>
      <c r="Q924" s="58"/>
      <c r="R924" s="52"/>
      <c r="S924" s="60"/>
      <c r="T924" s="60"/>
      <c r="U924" s="60"/>
      <c r="V924" s="60"/>
      <c r="W924" s="20" t="b">
        <f t="shared" si="28"/>
        <v>1</v>
      </c>
      <c r="X924" s="19" t="b">
        <f t="shared" si="29"/>
        <v>1</v>
      </c>
      <c r="Y924" s="19" t="e">
        <f>O924&gt;___Summary!#REF!</f>
        <v>#REF!</v>
      </c>
      <c r="XEU924" s="189"/>
      <c r="XEV924" s="189"/>
      <c r="XEW924" s="189"/>
      <c r="XEX924" s="189"/>
      <c r="XEY924" s="189"/>
      <c r="XEZ924" s="189"/>
      <c r="XFA924" s="189"/>
      <c r="XFB924" s="189"/>
      <c r="XFC924" s="189"/>
      <c r="XFD924" s="189"/>
    </row>
    <row r="925" spans="1:25 16375:16384" s="54" customFormat="1" ht="42" customHeight="1" x14ac:dyDescent="0.2">
      <c r="A925" s="60"/>
      <c r="B925" s="60"/>
      <c r="C925" s="61"/>
      <c r="D925" s="61"/>
      <c r="E925" s="61"/>
      <c r="F925" s="61"/>
      <c r="G925" s="61"/>
      <c r="H925" s="61"/>
      <c r="I925" s="60"/>
      <c r="J925" s="60"/>
      <c r="K925" s="87"/>
      <c r="L925" s="62"/>
      <c r="M925" s="63"/>
      <c r="N925" s="64"/>
      <c r="O925" s="58"/>
      <c r="P925" s="64"/>
      <c r="Q925" s="58"/>
      <c r="R925" s="52"/>
      <c r="S925" s="60"/>
      <c r="T925" s="60"/>
      <c r="U925" s="60"/>
      <c r="V925" s="60"/>
      <c r="W925" s="20" t="b">
        <f t="shared" si="28"/>
        <v>1</v>
      </c>
      <c r="X925" s="19" t="b">
        <f t="shared" si="29"/>
        <v>1</v>
      </c>
      <c r="Y925" s="19" t="e">
        <f>O925&gt;___Summary!#REF!</f>
        <v>#REF!</v>
      </c>
      <c r="XEU925" s="189"/>
      <c r="XEV925" s="189"/>
      <c r="XEW925" s="189"/>
      <c r="XEX925" s="189"/>
      <c r="XEY925" s="189"/>
      <c r="XEZ925" s="189"/>
      <c r="XFA925" s="189"/>
      <c r="XFB925" s="189"/>
      <c r="XFC925" s="189"/>
      <c r="XFD925" s="189"/>
    </row>
    <row r="926" spans="1:25 16375:16384" s="54" customFormat="1" ht="42" customHeight="1" x14ac:dyDescent="0.2">
      <c r="A926" s="60"/>
      <c r="B926" s="60"/>
      <c r="C926" s="61"/>
      <c r="D926" s="61"/>
      <c r="E926" s="61"/>
      <c r="F926" s="61"/>
      <c r="G926" s="61"/>
      <c r="H926" s="61"/>
      <c r="I926" s="60"/>
      <c r="J926" s="60"/>
      <c r="K926" s="87"/>
      <c r="L926" s="62"/>
      <c r="M926" s="63"/>
      <c r="N926" s="64"/>
      <c r="O926" s="58"/>
      <c r="P926" s="64"/>
      <c r="Q926" s="58"/>
      <c r="R926" s="52"/>
      <c r="S926" s="60"/>
      <c r="T926" s="60"/>
      <c r="U926" s="60"/>
      <c r="V926" s="60"/>
      <c r="W926" s="20" t="b">
        <f t="shared" si="28"/>
        <v>1</v>
      </c>
      <c r="X926" s="19" t="b">
        <f t="shared" si="29"/>
        <v>1</v>
      </c>
      <c r="Y926" s="19" t="e">
        <f>O926&gt;___Summary!#REF!</f>
        <v>#REF!</v>
      </c>
      <c r="XEU926" s="189"/>
      <c r="XEV926" s="189"/>
      <c r="XEW926" s="189"/>
      <c r="XEX926" s="189"/>
      <c r="XEY926" s="189"/>
      <c r="XEZ926" s="189"/>
      <c r="XFA926" s="189"/>
      <c r="XFB926" s="189"/>
      <c r="XFC926" s="189"/>
      <c r="XFD926" s="189"/>
    </row>
    <row r="927" spans="1:25 16375:16384" s="54" customFormat="1" ht="42" customHeight="1" x14ac:dyDescent="0.2">
      <c r="A927" s="60"/>
      <c r="B927" s="60"/>
      <c r="C927" s="61"/>
      <c r="D927" s="61"/>
      <c r="E927" s="61"/>
      <c r="F927" s="61"/>
      <c r="G927" s="61"/>
      <c r="H927" s="61"/>
      <c r="I927" s="60"/>
      <c r="J927" s="60"/>
      <c r="K927" s="87"/>
      <c r="L927" s="62"/>
      <c r="M927" s="63"/>
      <c r="N927" s="64"/>
      <c r="O927" s="58"/>
      <c r="P927" s="64"/>
      <c r="Q927" s="58"/>
      <c r="R927" s="52"/>
      <c r="S927" s="60"/>
      <c r="T927" s="60"/>
      <c r="U927" s="60"/>
      <c r="V927" s="60"/>
      <c r="W927" s="20" t="b">
        <f t="shared" si="28"/>
        <v>1</v>
      </c>
      <c r="X927" s="19" t="b">
        <f t="shared" si="29"/>
        <v>1</v>
      </c>
      <c r="Y927" s="19" t="e">
        <f>O927&gt;___Summary!#REF!</f>
        <v>#REF!</v>
      </c>
      <c r="XEU927" s="189"/>
      <c r="XEV927" s="189"/>
      <c r="XEW927" s="189"/>
      <c r="XEX927" s="189"/>
      <c r="XEY927" s="189"/>
      <c r="XEZ927" s="189"/>
      <c r="XFA927" s="189"/>
      <c r="XFB927" s="189"/>
      <c r="XFC927" s="189"/>
      <c r="XFD927" s="189"/>
    </row>
    <row r="928" spans="1:25 16375:16384" s="54" customFormat="1" ht="42" customHeight="1" x14ac:dyDescent="0.2">
      <c r="A928" s="60"/>
      <c r="B928" s="60"/>
      <c r="C928" s="61"/>
      <c r="D928" s="61"/>
      <c r="E928" s="61"/>
      <c r="F928" s="61"/>
      <c r="G928" s="61"/>
      <c r="H928" s="61"/>
      <c r="I928" s="60"/>
      <c r="J928" s="60"/>
      <c r="K928" s="87"/>
      <c r="L928" s="62"/>
      <c r="M928" s="63"/>
      <c r="N928" s="64"/>
      <c r="O928" s="58"/>
      <c r="P928" s="64"/>
      <c r="Q928" s="58"/>
      <c r="R928" s="52"/>
      <c r="S928" s="60"/>
      <c r="T928" s="60"/>
      <c r="U928" s="60"/>
      <c r="V928" s="60"/>
      <c r="W928" s="20" t="b">
        <f t="shared" si="28"/>
        <v>1</v>
      </c>
      <c r="X928" s="19" t="b">
        <f t="shared" si="29"/>
        <v>1</v>
      </c>
      <c r="Y928" s="19" t="e">
        <f>O928&gt;___Summary!#REF!</f>
        <v>#REF!</v>
      </c>
      <c r="XEU928" s="189"/>
      <c r="XEV928" s="189"/>
      <c r="XEW928" s="189"/>
      <c r="XEX928" s="189"/>
      <c r="XEY928" s="189"/>
      <c r="XEZ928" s="189"/>
      <c r="XFA928" s="189"/>
      <c r="XFB928" s="189"/>
      <c r="XFC928" s="189"/>
      <c r="XFD928" s="189"/>
    </row>
    <row r="929" spans="1:25 16375:16384" s="54" customFormat="1" ht="42" customHeight="1" x14ac:dyDescent="0.2">
      <c r="A929" s="60"/>
      <c r="B929" s="60"/>
      <c r="C929" s="61"/>
      <c r="D929" s="61"/>
      <c r="E929" s="61"/>
      <c r="F929" s="61"/>
      <c r="G929" s="61"/>
      <c r="H929" s="61"/>
      <c r="I929" s="60"/>
      <c r="J929" s="60"/>
      <c r="K929" s="87"/>
      <c r="L929" s="62"/>
      <c r="M929" s="63"/>
      <c r="N929" s="64"/>
      <c r="O929" s="58"/>
      <c r="P929" s="64"/>
      <c r="Q929" s="58"/>
      <c r="R929" s="52"/>
      <c r="S929" s="60"/>
      <c r="T929" s="60"/>
      <c r="U929" s="60"/>
      <c r="V929" s="60"/>
      <c r="W929" s="20" t="b">
        <f t="shared" si="28"/>
        <v>1</v>
      </c>
      <c r="X929" s="19" t="b">
        <f t="shared" si="29"/>
        <v>1</v>
      </c>
      <c r="Y929" s="19" t="e">
        <f>O929&gt;___Summary!#REF!</f>
        <v>#REF!</v>
      </c>
      <c r="XEU929" s="189"/>
      <c r="XEV929" s="189"/>
      <c r="XEW929" s="189"/>
      <c r="XEX929" s="189"/>
      <c r="XEY929" s="189"/>
      <c r="XEZ929" s="189"/>
      <c r="XFA929" s="189"/>
      <c r="XFB929" s="189"/>
      <c r="XFC929" s="189"/>
      <c r="XFD929" s="189"/>
    </row>
    <row r="930" spans="1:25 16375:16384" s="54" customFormat="1" ht="42" customHeight="1" x14ac:dyDescent="0.2">
      <c r="A930" s="60"/>
      <c r="B930" s="60"/>
      <c r="C930" s="61"/>
      <c r="D930" s="61"/>
      <c r="E930" s="61"/>
      <c r="F930" s="61"/>
      <c r="G930" s="61"/>
      <c r="H930" s="61"/>
      <c r="I930" s="60"/>
      <c r="J930" s="60"/>
      <c r="K930" s="87"/>
      <c r="L930" s="62"/>
      <c r="M930" s="63"/>
      <c r="N930" s="64"/>
      <c r="O930" s="58"/>
      <c r="P930" s="64"/>
      <c r="Q930" s="58"/>
      <c r="R930" s="52"/>
      <c r="S930" s="60"/>
      <c r="T930" s="60"/>
      <c r="U930" s="60"/>
      <c r="V930" s="60"/>
      <c r="W930" s="20" t="b">
        <f t="shared" si="28"/>
        <v>1</v>
      </c>
      <c r="X930" s="19" t="b">
        <f t="shared" si="29"/>
        <v>1</v>
      </c>
      <c r="Y930" s="19" t="e">
        <f>O930&gt;___Summary!#REF!</f>
        <v>#REF!</v>
      </c>
      <c r="XEU930" s="189"/>
      <c r="XEV930" s="189"/>
      <c r="XEW930" s="189"/>
      <c r="XEX930" s="189"/>
      <c r="XEY930" s="189"/>
      <c r="XEZ930" s="189"/>
      <c r="XFA930" s="189"/>
      <c r="XFB930" s="189"/>
      <c r="XFC930" s="189"/>
      <c r="XFD930" s="189"/>
    </row>
    <row r="931" spans="1:25 16375:16384" s="54" customFormat="1" ht="42" customHeight="1" x14ac:dyDescent="0.2">
      <c r="A931" s="60"/>
      <c r="B931" s="60"/>
      <c r="C931" s="61"/>
      <c r="D931" s="61"/>
      <c r="E931" s="61"/>
      <c r="F931" s="61"/>
      <c r="G931" s="61"/>
      <c r="H931" s="61"/>
      <c r="I931" s="60"/>
      <c r="J931" s="60"/>
      <c r="K931" s="87"/>
      <c r="L931" s="62"/>
      <c r="M931" s="63"/>
      <c r="N931" s="64"/>
      <c r="O931" s="58"/>
      <c r="P931" s="64"/>
      <c r="Q931" s="58"/>
      <c r="R931" s="52"/>
      <c r="S931" s="60"/>
      <c r="T931" s="60"/>
      <c r="U931" s="60"/>
      <c r="V931" s="60"/>
      <c r="W931" s="20" t="b">
        <f t="shared" si="28"/>
        <v>1</v>
      </c>
      <c r="X931" s="19" t="b">
        <f t="shared" si="29"/>
        <v>1</v>
      </c>
      <c r="Y931" s="19" t="e">
        <f>O931&gt;___Summary!#REF!</f>
        <v>#REF!</v>
      </c>
      <c r="XEU931" s="189"/>
      <c r="XEV931" s="189"/>
      <c r="XEW931" s="189"/>
      <c r="XEX931" s="189"/>
      <c r="XEY931" s="189"/>
      <c r="XEZ931" s="189"/>
      <c r="XFA931" s="189"/>
      <c r="XFB931" s="189"/>
      <c r="XFC931" s="189"/>
      <c r="XFD931" s="189"/>
    </row>
    <row r="932" spans="1:25 16375:16384" s="54" customFormat="1" ht="42" customHeight="1" x14ac:dyDescent="0.2">
      <c r="A932" s="60"/>
      <c r="B932" s="60"/>
      <c r="C932" s="61"/>
      <c r="D932" s="61"/>
      <c r="E932" s="61"/>
      <c r="F932" s="61"/>
      <c r="G932" s="61"/>
      <c r="H932" s="61"/>
      <c r="I932" s="60"/>
      <c r="J932" s="60"/>
      <c r="K932" s="87"/>
      <c r="L932" s="62"/>
      <c r="M932" s="63"/>
      <c r="N932" s="64"/>
      <c r="O932" s="58"/>
      <c r="P932" s="64"/>
      <c r="Q932" s="58"/>
      <c r="R932" s="52"/>
      <c r="S932" s="60"/>
      <c r="T932" s="60"/>
      <c r="U932" s="60"/>
      <c r="V932" s="60"/>
      <c r="W932" s="20" t="b">
        <f t="shared" si="28"/>
        <v>1</v>
      </c>
      <c r="X932" s="19" t="b">
        <f t="shared" si="29"/>
        <v>1</v>
      </c>
      <c r="Y932" s="19" t="e">
        <f>O932&gt;___Summary!#REF!</f>
        <v>#REF!</v>
      </c>
      <c r="XEU932" s="189"/>
      <c r="XEV932" s="189"/>
      <c r="XEW932" s="189"/>
      <c r="XEX932" s="189"/>
      <c r="XEY932" s="189"/>
      <c r="XEZ932" s="189"/>
      <c r="XFA932" s="189"/>
      <c r="XFB932" s="189"/>
      <c r="XFC932" s="189"/>
      <c r="XFD932" s="189"/>
    </row>
    <row r="933" spans="1:25 16375:16384" s="54" customFormat="1" ht="42" customHeight="1" x14ac:dyDescent="0.2">
      <c r="A933" s="60"/>
      <c r="B933" s="60"/>
      <c r="C933" s="61"/>
      <c r="D933" s="61"/>
      <c r="E933" s="61"/>
      <c r="F933" s="61"/>
      <c r="G933" s="61"/>
      <c r="H933" s="61"/>
      <c r="I933" s="60"/>
      <c r="J933" s="60"/>
      <c r="K933" s="87"/>
      <c r="L933" s="62"/>
      <c r="M933" s="63"/>
      <c r="N933" s="64"/>
      <c r="O933" s="58"/>
      <c r="P933" s="64"/>
      <c r="Q933" s="58"/>
      <c r="R933" s="52"/>
      <c r="S933" s="60"/>
      <c r="T933" s="60"/>
      <c r="U933" s="60"/>
      <c r="V933" s="60"/>
      <c r="W933" s="20" t="b">
        <f t="shared" si="28"/>
        <v>1</v>
      </c>
      <c r="X933" s="19" t="b">
        <f t="shared" si="29"/>
        <v>1</v>
      </c>
      <c r="Y933" s="19" t="e">
        <f>O933&gt;___Summary!#REF!</f>
        <v>#REF!</v>
      </c>
      <c r="XEU933" s="189"/>
      <c r="XEV933" s="189"/>
      <c r="XEW933" s="189"/>
      <c r="XEX933" s="189"/>
      <c r="XEY933" s="189"/>
      <c r="XEZ933" s="189"/>
      <c r="XFA933" s="189"/>
      <c r="XFB933" s="189"/>
      <c r="XFC933" s="189"/>
      <c r="XFD933" s="189"/>
    </row>
    <row r="934" spans="1:25 16375:16384" s="54" customFormat="1" ht="42" customHeight="1" x14ac:dyDescent="0.2">
      <c r="A934" s="60"/>
      <c r="B934" s="60"/>
      <c r="C934" s="61"/>
      <c r="D934" s="61"/>
      <c r="E934" s="61"/>
      <c r="F934" s="61"/>
      <c r="G934" s="61"/>
      <c r="H934" s="61"/>
      <c r="I934" s="60"/>
      <c r="J934" s="60"/>
      <c r="K934" s="87"/>
      <c r="L934" s="62"/>
      <c r="M934" s="63"/>
      <c r="N934" s="64"/>
      <c r="O934" s="58"/>
      <c r="P934" s="64"/>
      <c r="Q934" s="58"/>
      <c r="R934" s="52"/>
      <c r="S934" s="60"/>
      <c r="T934" s="60"/>
      <c r="U934" s="60"/>
      <c r="V934" s="60"/>
      <c r="W934" s="20" t="b">
        <f t="shared" si="28"/>
        <v>1</v>
      </c>
      <c r="X934" s="19" t="b">
        <f t="shared" si="29"/>
        <v>1</v>
      </c>
      <c r="Y934" s="19" t="e">
        <f>O934&gt;___Summary!#REF!</f>
        <v>#REF!</v>
      </c>
      <c r="XEU934" s="189"/>
      <c r="XEV934" s="189"/>
      <c r="XEW934" s="189"/>
      <c r="XEX934" s="189"/>
      <c r="XEY934" s="189"/>
      <c r="XEZ934" s="189"/>
      <c r="XFA934" s="189"/>
      <c r="XFB934" s="189"/>
      <c r="XFC934" s="189"/>
      <c r="XFD934" s="189"/>
    </row>
    <row r="935" spans="1:25 16375:16384" s="54" customFormat="1" ht="42" customHeight="1" x14ac:dyDescent="0.2">
      <c r="A935" s="60"/>
      <c r="B935" s="60"/>
      <c r="C935" s="61"/>
      <c r="D935" s="61"/>
      <c r="E935" s="61"/>
      <c r="F935" s="61"/>
      <c r="G935" s="61"/>
      <c r="H935" s="61"/>
      <c r="I935" s="60"/>
      <c r="J935" s="60"/>
      <c r="K935" s="87"/>
      <c r="L935" s="62"/>
      <c r="M935" s="63"/>
      <c r="N935" s="64"/>
      <c r="O935" s="58"/>
      <c r="P935" s="64"/>
      <c r="Q935" s="58"/>
      <c r="R935" s="52"/>
      <c r="S935" s="60"/>
      <c r="T935" s="60"/>
      <c r="U935" s="60"/>
      <c r="V935" s="60"/>
      <c r="W935" s="20" t="b">
        <f t="shared" ref="W935:W998" si="30">O935&gt;=M935</f>
        <v>1</v>
      </c>
      <c r="X935" s="19" t="b">
        <f t="shared" ref="X935:X998" si="31">Q935&gt;=O935</f>
        <v>1</v>
      </c>
      <c r="Y935" s="19" t="e">
        <f>O935&gt;___Summary!#REF!</f>
        <v>#REF!</v>
      </c>
      <c r="XEU935" s="189"/>
      <c r="XEV935" s="189"/>
      <c r="XEW935" s="189"/>
      <c r="XEX935" s="189"/>
      <c r="XEY935" s="189"/>
      <c r="XEZ935" s="189"/>
      <c r="XFA935" s="189"/>
      <c r="XFB935" s="189"/>
      <c r="XFC935" s="189"/>
      <c r="XFD935" s="189"/>
    </row>
    <row r="936" spans="1:25 16375:16384" s="54" customFormat="1" ht="42" customHeight="1" x14ac:dyDescent="0.2">
      <c r="A936" s="60"/>
      <c r="B936" s="60"/>
      <c r="C936" s="61"/>
      <c r="D936" s="61"/>
      <c r="E936" s="61"/>
      <c r="F936" s="61"/>
      <c r="G936" s="61"/>
      <c r="H936" s="61"/>
      <c r="I936" s="60"/>
      <c r="J936" s="60"/>
      <c r="K936" s="87"/>
      <c r="L936" s="62"/>
      <c r="M936" s="63"/>
      <c r="N936" s="64"/>
      <c r="O936" s="58"/>
      <c r="P936" s="64"/>
      <c r="Q936" s="58"/>
      <c r="R936" s="52"/>
      <c r="S936" s="60"/>
      <c r="T936" s="60"/>
      <c r="U936" s="60"/>
      <c r="V936" s="60"/>
      <c r="W936" s="20" t="b">
        <f t="shared" si="30"/>
        <v>1</v>
      </c>
      <c r="X936" s="19" t="b">
        <f t="shared" si="31"/>
        <v>1</v>
      </c>
      <c r="Y936" s="19" t="e">
        <f>O936&gt;___Summary!#REF!</f>
        <v>#REF!</v>
      </c>
      <c r="XEU936" s="189"/>
      <c r="XEV936" s="189"/>
      <c r="XEW936" s="189"/>
      <c r="XEX936" s="189"/>
      <c r="XEY936" s="189"/>
      <c r="XEZ936" s="189"/>
      <c r="XFA936" s="189"/>
      <c r="XFB936" s="189"/>
      <c r="XFC936" s="189"/>
      <c r="XFD936" s="189"/>
    </row>
    <row r="937" spans="1:25 16375:16384" s="54" customFormat="1" ht="42" customHeight="1" x14ac:dyDescent="0.2">
      <c r="A937" s="60"/>
      <c r="B937" s="60"/>
      <c r="C937" s="61"/>
      <c r="D937" s="61"/>
      <c r="E937" s="61"/>
      <c r="F937" s="61"/>
      <c r="G937" s="61"/>
      <c r="H937" s="61"/>
      <c r="I937" s="60"/>
      <c r="J937" s="60"/>
      <c r="K937" s="87"/>
      <c r="L937" s="62"/>
      <c r="M937" s="63"/>
      <c r="N937" s="64"/>
      <c r="O937" s="58"/>
      <c r="P937" s="64"/>
      <c r="Q937" s="58"/>
      <c r="R937" s="52"/>
      <c r="S937" s="60"/>
      <c r="T937" s="60"/>
      <c r="U937" s="60"/>
      <c r="V937" s="60"/>
      <c r="W937" s="20" t="b">
        <f t="shared" si="30"/>
        <v>1</v>
      </c>
      <c r="X937" s="19" t="b">
        <f t="shared" si="31"/>
        <v>1</v>
      </c>
      <c r="Y937" s="19" t="e">
        <f>O937&gt;___Summary!#REF!</f>
        <v>#REF!</v>
      </c>
      <c r="XEU937" s="189"/>
      <c r="XEV937" s="189"/>
      <c r="XEW937" s="189"/>
      <c r="XEX937" s="189"/>
      <c r="XEY937" s="189"/>
      <c r="XEZ937" s="189"/>
      <c r="XFA937" s="189"/>
      <c r="XFB937" s="189"/>
      <c r="XFC937" s="189"/>
      <c r="XFD937" s="189"/>
    </row>
    <row r="938" spans="1:25 16375:16384" s="54" customFormat="1" ht="42" customHeight="1" x14ac:dyDescent="0.2">
      <c r="A938" s="60"/>
      <c r="B938" s="60"/>
      <c r="C938" s="61"/>
      <c r="D938" s="61"/>
      <c r="E938" s="61"/>
      <c r="F938" s="61"/>
      <c r="G938" s="61"/>
      <c r="H938" s="61"/>
      <c r="I938" s="60"/>
      <c r="J938" s="60"/>
      <c r="K938" s="87"/>
      <c r="L938" s="62"/>
      <c r="M938" s="63"/>
      <c r="N938" s="64"/>
      <c r="O938" s="58"/>
      <c r="P938" s="64"/>
      <c r="Q938" s="58"/>
      <c r="R938" s="52"/>
      <c r="S938" s="60"/>
      <c r="T938" s="60"/>
      <c r="U938" s="60"/>
      <c r="V938" s="60"/>
      <c r="W938" s="20" t="b">
        <f t="shared" si="30"/>
        <v>1</v>
      </c>
      <c r="X938" s="19" t="b">
        <f t="shared" si="31"/>
        <v>1</v>
      </c>
      <c r="Y938" s="19" t="e">
        <f>O938&gt;___Summary!#REF!</f>
        <v>#REF!</v>
      </c>
      <c r="XEU938" s="189"/>
      <c r="XEV938" s="189"/>
      <c r="XEW938" s="189"/>
      <c r="XEX938" s="189"/>
      <c r="XEY938" s="189"/>
      <c r="XEZ938" s="189"/>
      <c r="XFA938" s="189"/>
      <c r="XFB938" s="189"/>
      <c r="XFC938" s="189"/>
      <c r="XFD938" s="189"/>
    </row>
    <row r="939" spans="1:25 16375:16384" s="54" customFormat="1" ht="42" customHeight="1" x14ac:dyDescent="0.2">
      <c r="A939" s="60"/>
      <c r="B939" s="60"/>
      <c r="C939" s="61"/>
      <c r="D939" s="61"/>
      <c r="E939" s="61"/>
      <c r="F939" s="61"/>
      <c r="G939" s="61"/>
      <c r="H939" s="61"/>
      <c r="I939" s="60"/>
      <c r="J939" s="60"/>
      <c r="K939" s="87"/>
      <c r="L939" s="62"/>
      <c r="M939" s="63"/>
      <c r="N939" s="64"/>
      <c r="O939" s="58"/>
      <c r="P939" s="64"/>
      <c r="Q939" s="58"/>
      <c r="R939" s="52"/>
      <c r="S939" s="60"/>
      <c r="T939" s="60"/>
      <c r="U939" s="60"/>
      <c r="V939" s="60"/>
      <c r="W939" s="20" t="b">
        <f t="shared" si="30"/>
        <v>1</v>
      </c>
      <c r="X939" s="19" t="b">
        <f t="shared" si="31"/>
        <v>1</v>
      </c>
      <c r="Y939" s="19" t="e">
        <f>O939&gt;___Summary!#REF!</f>
        <v>#REF!</v>
      </c>
      <c r="XEU939" s="189"/>
      <c r="XEV939" s="189"/>
      <c r="XEW939" s="189"/>
      <c r="XEX939" s="189"/>
      <c r="XEY939" s="189"/>
      <c r="XEZ939" s="189"/>
      <c r="XFA939" s="189"/>
      <c r="XFB939" s="189"/>
      <c r="XFC939" s="189"/>
      <c r="XFD939" s="189"/>
    </row>
    <row r="940" spans="1:25 16375:16384" s="54" customFormat="1" ht="42" customHeight="1" x14ac:dyDescent="0.2">
      <c r="A940" s="60"/>
      <c r="B940" s="60"/>
      <c r="C940" s="61"/>
      <c r="D940" s="61"/>
      <c r="E940" s="61"/>
      <c r="F940" s="61"/>
      <c r="G940" s="61"/>
      <c r="H940" s="61"/>
      <c r="I940" s="60"/>
      <c r="J940" s="60"/>
      <c r="K940" s="87"/>
      <c r="L940" s="62"/>
      <c r="M940" s="63"/>
      <c r="N940" s="64"/>
      <c r="O940" s="58"/>
      <c r="P940" s="64"/>
      <c r="Q940" s="58"/>
      <c r="R940" s="52"/>
      <c r="S940" s="60"/>
      <c r="T940" s="60"/>
      <c r="U940" s="60"/>
      <c r="V940" s="60"/>
      <c r="W940" s="20" t="b">
        <f t="shared" si="30"/>
        <v>1</v>
      </c>
      <c r="X940" s="19" t="b">
        <f t="shared" si="31"/>
        <v>1</v>
      </c>
      <c r="Y940" s="19" t="e">
        <f>O940&gt;___Summary!#REF!</f>
        <v>#REF!</v>
      </c>
      <c r="XEU940" s="189"/>
      <c r="XEV940" s="189"/>
      <c r="XEW940" s="189"/>
      <c r="XEX940" s="189"/>
      <c r="XEY940" s="189"/>
      <c r="XEZ940" s="189"/>
      <c r="XFA940" s="189"/>
      <c r="XFB940" s="189"/>
      <c r="XFC940" s="189"/>
      <c r="XFD940" s="189"/>
    </row>
    <row r="941" spans="1:25 16375:16384" s="54" customFormat="1" ht="42" customHeight="1" x14ac:dyDescent="0.2">
      <c r="A941" s="60"/>
      <c r="B941" s="60"/>
      <c r="C941" s="61"/>
      <c r="D941" s="61"/>
      <c r="E941" s="61"/>
      <c r="F941" s="61"/>
      <c r="G941" s="61"/>
      <c r="H941" s="61"/>
      <c r="I941" s="60"/>
      <c r="J941" s="60"/>
      <c r="K941" s="87"/>
      <c r="L941" s="62"/>
      <c r="M941" s="63"/>
      <c r="N941" s="64"/>
      <c r="O941" s="58"/>
      <c r="P941" s="64"/>
      <c r="Q941" s="58"/>
      <c r="R941" s="52"/>
      <c r="S941" s="60"/>
      <c r="T941" s="60"/>
      <c r="U941" s="60"/>
      <c r="V941" s="60"/>
      <c r="W941" s="20" t="b">
        <f t="shared" si="30"/>
        <v>1</v>
      </c>
      <c r="X941" s="19" t="b">
        <f t="shared" si="31"/>
        <v>1</v>
      </c>
      <c r="Y941" s="19" t="e">
        <f>O941&gt;___Summary!#REF!</f>
        <v>#REF!</v>
      </c>
      <c r="XEU941" s="189"/>
      <c r="XEV941" s="189"/>
      <c r="XEW941" s="189"/>
      <c r="XEX941" s="189"/>
      <c r="XEY941" s="189"/>
      <c r="XEZ941" s="189"/>
      <c r="XFA941" s="189"/>
      <c r="XFB941" s="189"/>
      <c r="XFC941" s="189"/>
      <c r="XFD941" s="189"/>
    </row>
    <row r="942" spans="1:25 16375:16384" s="54" customFormat="1" ht="42" customHeight="1" x14ac:dyDescent="0.2">
      <c r="A942" s="60"/>
      <c r="B942" s="60"/>
      <c r="C942" s="61"/>
      <c r="D942" s="61"/>
      <c r="E942" s="61"/>
      <c r="F942" s="61"/>
      <c r="G942" s="61"/>
      <c r="H942" s="61"/>
      <c r="I942" s="60"/>
      <c r="J942" s="60"/>
      <c r="K942" s="87"/>
      <c r="L942" s="62"/>
      <c r="M942" s="63"/>
      <c r="N942" s="64"/>
      <c r="O942" s="58"/>
      <c r="P942" s="64"/>
      <c r="Q942" s="58"/>
      <c r="R942" s="52"/>
      <c r="S942" s="60"/>
      <c r="T942" s="60"/>
      <c r="U942" s="60"/>
      <c r="V942" s="60"/>
      <c r="W942" s="20" t="b">
        <f t="shared" si="30"/>
        <v>1</v>
      </c>
      <c r="X942" s="19" t="b">
        <f t="shared" si="31"/>
        <v>1</v>
      </c>
      <c r="Y942" s="19" t="e">
        <f>O942&gt;___Summary!#REF!</f>
        <v>#REF!</v>
      </c>
      <c r="XEU942" s="189"/>
      <c r="XEV942" s="189"/>
      <c r="XEW942" s="189"/>
      <c r="XEX942" s="189"/>
      <c r="XEY942" s="189"/>
      <c r="XEZ942" s="189"/>
      <c r="XFA942" s="189"/>
      <c r="XFB942" s="189"/>
      <c r="XFC942" s="189"/>
      <c r="XFD942" s="189"/>
    </row>
    <row r="943" spans="1:25 16375:16384" s="54" customFormat="1" ht="42" customHeight="1" x14ac:dyDescent="0.2">
      <c r="A943" s="60"/>
      <c r="B943" s="60"/>
      <c r="C943" s="61"/>
      <c r="D943" s="61"/>
      <c r="E943" s="61"/>
      <c r="F943" s="61"/>
      <c r="G943" s="61"/>
      <c r="H943" s="61"/>
      <c r="I943" s="60"/>
      <c r="J943" s="60"/>
      <c r="K943" s="87"/>
      <c r="L943" s="62"/>
      <c r="M943" s="63"/>
      <c r="N943" s="64"/>
      <c r="O943" s="58"/>
      <c r="P943" s="64"/>
      <c r="Q943" s="58"/>
      <c r="R943" s="52"/>
      <c r="S943" s="60"/>
      <c r="T943" s="60"/>
      <c r="U943" s="60"/>
      <c r="V943" s="60"/>
      <c r="W943" s="20" t="b">
        <f t="shared" si="30"/>
        <v>1</v>
      </c>
      <c r="X943" s="19" t="b">
        <f t="shared" si="31"/>
        <v>1</v>
      </c>
      <c r="Y943" s="19" t="e">
        <f>O943&gt;___Summary!#REF!</f>
        <v>#REF!</v>
      </c>
      <c r="XEU943" s="189"/>
      <c r="XEV943" s="189"/>
      <c r="XEW943" s="189"/>
      <c r="XEX943" s="189"/>
      <c r="XEY943" s="189"/>
      <c r="XEZ943" s="189"/>
      <c r="XFA943" s="189"/>
      <c r="XFB943" s="189"/>
      <c r="XFC943" s="189"/>
      <c r="XFD943" s="189"/>
    </row>
    <row r="944" spans="1:25 16375:16384" s="54" customFormat="1" ht="42" customHeight="1" x14ac:dyDescent="0.2">
      <c r="A944" s="60"/>
      <c r="B944" s="60"/>
      <c r="C944" s="61"/>
      <c r="D944" s="61"/>
      <c r="E944" s="61"/>
      <c r="F944" s="61"/>
      <c r="G944" s="61"/>
      <c r="H944" s="61"/>
      <c r="I944" s="60"/>
      <c r="J944" s="60"/>
      <c r="K944" s="87"/>
      <c r="L944" s="62"/>
      <c r="M944" s="63"/>
      <c r="N944" s="64"/>
      <c r="O944" s="58"/>
      <c r="P944" s="64"/>
      <c r="Q944" s="58"/>
      <c r="R944" s="52"/>
      <c r="S944" s="60"/>
      <c r="T944" s="60"/>
      <c r="U944" s="60"/>
      <c r="V944" s="60"/>
      <c r="W944" s="20" t="b">
        <f t="shared" si="30"/>
        <v>1</v>
      </c>
      <c r="X944" s="19" t="b">
        <f t="shared" si="31"/>
        <v>1</v>
      </c>
      <c r="Y944" s="19" t="e">
        <f>O944&gt;___Summary!#REF!</f>
        <v>#REF!</v>
      </c>
      <c r="XEU944" s="189"/>
      <c r="XEV944" s="189"/>
      <c r="XEW944" s="189"/>
      <c r="XEX944" s="189"/>
      <c r="XEY944" s="189"/>
      <c r="XEZ944" s="189"/>
      <c r="XFA944" s="189"/>
      <c r="XFB944" s="189"/>
      <c r="XFC944" s="189"/>
      <c r="XFD944" s="189"/>
    </row>
    <row r="945" spans="1:25 16375:16384" s="54" customFormat="1" ht="42" customHeight="1" x14ac:dyDescent="0.2">
      <c r="A945" s="60"/>
      <c r="B945" s="60"/>
      <c r="C945" s="61"/>
      <c r="D945" s="61"/>
      <c r="E945" s="61"/>
      <c r="F945" s="61"/>
      <c r="G945" s="61"/>
      <c r="H945" s="61"/>
      <c r="I945" s="60"/>
      <c r="J945" s="60"/>
      <c r="K945" s="87"/>
      <c r="L945" s="62"/>
      <c r="M945" s="63"/>
      <c r="N945" s="64"/>
      <c r="O945" s="58"/>
      <c r="P945" s="64"/>
      <c r="Q945" s="58"/>
      <c r="R945" s="52"/>
      <c r="S945" s="60"/>
      <c r="T945" s="60"/>
      <c r="U945" s="60"/>
      <c r="V945" s="60"/>
      <c r="W945" s="20" t="b">
        <f t="shared" si="30"/>
        <v>1</v>
      </c>
      <c r="X945" s="19" t="b">
        <f t="shared" si="31"/>
        <v>1</v>
      </c>
      <c r="Y945" s="19" t="e">
        <f>O945&gt;___Summary!#REF!</f>
        <v>#REF!</v>
      </c>
      <c r="XEU945" s="189"/>
      <c r="XEV945" s="189"/>
      <c r="XEW945" s="189"/>
      <c r="XEX945" s="189"/>
      <c r="XEY945" s="189"/>
      <c r="XEZ945" s="189"/>
      <c r="XFA945" s="189"/>
      <c r="XFB945" s="189"/>
      <c r="XFC945" s="189"/>
      <c r="XFD945" s="189"/>
    </row>
    <row r="946" spans="1:25 16375:16384" s="54" customFormat="1" ht="42" customHeight="1" x14ac:dyDescent="0.2">
      <c r="A946" s="60"/>
      <c r="B946" s="60"/>
      <c r="C946" s="61"/>
      <c r="D946" s="61"/>
      <c r="E946" s="61"/>
      <c r="F946" s="61"/>
      <c r="G946" s="61"/>
      <c r="H946" s="61"/>
      <c r="I946" s="60"/>
      <c r="J946" s="60"/>
      <c r="K946" s="87"/>
      <c r="L946" s="62"/>
      <c r="M946" s="63"/>
      <c r="N946" s="64"/>
      <c r="O946" s="58"/>
      <c r="P946" s="64"/>
      <c r="Q946" s="58"/>
      <c r="R946" s="52"/>
      <c r="S946" s="60"/>
      <c r="T946" s="60"/>
      <c r="U946" s="60"/>
      <c r="V946" s="60"/>
      <c r="W946" s="20" t="b">
        <f t="shared" si="30"/>
        <v>1</v>
      </c>
      <c r="X946" s="19" t="b">
        <f t="shared" si="31"/>
        <v>1</v>
      </c>
      <c r="Y946" s="19" t="e">
        <f>O946&gt;___Summary!#REF!</f>
        <v>#REF!</v>
      </c>
      <c r="XEU946" s="189"/>
      <c r="XEV946" s="189"/>
      <c r="XEW946" s="189"/>
      <c r="XEX946" s="189"/>
      <c r="XEY946" s="189"/>
      <c r="XEZ946" s="189"/>
      <c r="XFA946" s="189"/>
      <c r="XFB946" s="189"/>
      <c r="XFC946" s="189"/>
      <c r="XFD946" s="189"/>
    </row>
    <row r="947" spans="1:25 16375:16384" s="54" customFormat="1" ht="42" customHeight="1" x14ac:dyDescent="0.2">
      <c r="A947" s="60"/>
      <c r="B947" s="60"/>
      <c r="C947" s="61"/>
      <c r="D947" s="61"/>
      <c r="E947" s="61"/>
      <c r="F947" s="61"/>
      <c r="G947" s="61"/>
      <c r="H947" s="61"/>
      <c r="I947" s="60"/>
      <c r="J947" s="60"/>
      <c r="K947" s="87"/>
      <c r="L947" s="62"/>
      <c r="M947" s="63"/>
      <c r="N947" s="64"/>
      <c r="O947" s="58"/>
      <c r="P947" s="64"/>
      <c r="Q947" s="58"/>
      <c r="R947" s="52"/>
      <c r="S947" s="60"/>
      <c r="T947" s="60"/>
      <c r="U947" s="60"/>
      <c r="V947" s="60"/>
      <c r="W947" s="20" t="b">
        <f t="shared" si="30"/>
        <v>1</v>
      </c>
      <c r="X947" s="19" t="b">
        <f t="shared" si="31"/>
        <v>1</v>
      </c>
      <c r="Y947" s="19" t="e">
        <f>O947&gt;___Summary!#REF!</f>
        <v>#REF!</v>
      </c>
      <c r="XEU947" s="189"/>
      <c r="XEV947" s="189"/>
      <c r="XEW947" s="189"/>
      <c r="XEX947" s="189"/>
      <c r="XEY947" s="189"/>
      <c r="XEZ947" s="189"/>
      <c r="XFA947" s="189"/>
      <c r="XFB947" s="189"/>
      <c r="XFC947" s="189"/>
      <c r="XFD947" s="189"/>
    </row>
    <row r="948" spans="1:25 16375:16384" s="54" customFormat="1" ht="42" customHeight="1" x14ac:dyDescent="0.2">
      <c r="A948" s="60"/>
      <c r="B948" s="60"/>
      <c r="C948" s="61"/>
      <c r="D948" s="61"/>
      <c r="E948" s="61"/>
      <c r="F948" s="61"/>
      <c r="G948" s="61"/>
      <c r="H948" s="61"/>
      <c r="I948" s="60"/>
      <c r="J948" s="60"/>
      <c r="K948" s="87"/>
      <c r="L948" s="62"/>
      <c r="M948" s="63"/>
      <c r="N948" s="64"/>
      <c r="O948" s="58"/>
      <c r="P948" s="64"/>
      <c r="Q948" s="58"/>
      <c r="R948" s="52"/>
      <c r="S948" s="60"/>
      <c r="T948" s="60"/>
      <c r="U948" s="60"/>
      <c r="V948" s="60"/>
      <c r="W948" s="20" t="b">
        <f t="shared" si="30"/>
        <v>1</v>
      </c>
      <c r="X948" s="19" t="b">
        <f t="shared" si="31"/>
        <v>1</v>
      </c>
      <c r="Y948" s="19" t="e">
        <f>O948&gt;___Summary!#REF!</f>
        <v>#REF!</v>
      </c>
      <c r="XEU948" s="189"/>
      <c r="XEV948" s="189"/>
      <c r="XEW948" s="189"/>
      <c r="XEX948" s="189"/>
      <c r="XEY948" s="189"/>
      <c r="XEZ948" s="189"/>
      <c r="XFA948" s="189"/>
      <c r="XFB948" s="189"/>
      <c r="XFC948" s="189"/>
      <c r="XFD948" s="189"/>
    </row>
    <row r="949" spans="1:25 16375:16384" s="54" customFormat="1" ht="42" customHeight="1" x14ac:dyDescent="0.2">
      <c r="A949" s="60"/>
      <c r="B949" s="60"/>
      <c r="C949" s="61"/>
      <c r="D949" s="61"/>
      <c r="E949" s="61"/>
      <c r="F949" s="61"/>
      <c r="G949" s="61"/>
      <c r="H949" s="61"/>
      <c r="I949" s="60"/>
      <c r="J949" s="60"/>
      <c r="K949" s="87"/>
      <c r="L949" s="62"/>
      <c r="M949" s="63"/>
      <c r="N949" s="64"/>
      <c r="O949" s="58"/>
      <c r="P949" s="64"/>
      <c r="Q949" s="58"/>
      <c r="R949" s="52"/>
      <c r="S949" s="60"/>
      <c r="T949" s="60"/>
      <c r="U949" s="60"/>
      <c r="V949" s="60"/>
      <c r="W949" s="20" t="b">
        <f t="shared" si="30"/>
        <v>1</v>
      </c>
      <c r="X949" s="19" t="b">
        <f t="shared" si="31"/>
        <v>1</v>
      </c>
      <c r="Y949" s="19" t="e">
        <f>O949&gt;___Summary!#REF!</f>
        <v>#REF!</v>
      </c>
      <c r="XEU949" s="189"/>
      <c r="XEV949" s="189"/>
      <c r="XEW949" s="189"/>
      <c r="XEX949" s="189"/>
      <c r="XEY949" s="189"/>
      <c r="XEZ949" s="189"/>
      <c r="XFA949" s="189"/>
      <c r="XFB949" s="189"/>
      <c r="XFC949" s="189"/>
      <c r="XFD949" s="189"/>
    </row>
    <row r="950" spans="1:25 16375:16384" s="54" customFormat="1" ht="42" customHeight="1" x14ac:dyDescent="0.2">
      <c r="A950" s="60"/>
      <c r="B950" s="60"/>
      <c r="C950" s="61"/>
      <c r="D950" s="61"/>
      <c r="E950" s="61"/>
      <c r="F950" s="61"/>
      <c r="G950" s="61"/>
      <c r="H950" s="61"/>
      <c r="I950" s="60"/>
      <c r="J950" s="60"/>
      <c r="K950" s="87"/>
      <c r="L950" s="62"/>
      <c r="M950" s="63"/>
      <c r="N950" s="64"/>
      <c r="O950" s="58"/>
      <c r="P950" s="64"/>
      <c r="Q950" s="58"/>
      <c r="R950" s="52"/>
      <c r="S950" s="60"/>
      <c r="T950" s="60"/>
      <c r="U950" s="60"/>
      <c r="V950" s="60"/>
      <c r="W950" s="20" t="b">
        <f t="shared" si="30"/>
        <v>1</v>
      </c>
      <c r="X950" s="19" t="b">
        <f t="shared" si="31"/>
        <v>1</v>
      </c>
      <c r="Y950" s="19" t="e">
        <f>O950&gt;___Summary!#REF!</f>
        <v>#REF!</v>
      </c>
      <c r="XEU950" s="189"/>
      <c r="XEV950" s="189"/>
      <c r="XEW950" s="189"/>
      <c r="XEX950" s="189"/>
      <c r="XEY950" s="189"/>
      <c r="XEZ950" s="189"/>
      <c r="XFA950" s="189"/>
      <c r="XFB950" s="189"/>
      <c r="XFC950" s="189"/>
      <c r="XFD950" s="189"/>
    </row>
    <row r="951" spans="1:25 16375:16384" s="54" customFormat="1" ht="42" customHeight="1" x14ac:dyDescent="0.2">
      <c r="A951" s="60"/>
      <c r="B951" s="60"/>
      <c r="C951" s="61"/>
      <c r="D951" s="61"/>
      <c r="E951" s="61"/>
      <c r="F951" s="61"/>
      <c r="G951" s="61"/>
      <c r="H951" s="61"/>
      <c r="I951" s="60"/>
      <c r="J951" s="60"/>
      <c r="K951" s="87"/>
      <c r="L951" s="62"/>
      <c r="M951" s="63"/>
      <c r="N951" s="64"/>
      <c r="O951" s="58"/>
      <c r="P951" s="64"/>
      <c r="Q951" s="58"/>
      <c r="R951" s="52"/>
      <c r="S951" s="60"/>
      <c r="T951" s="60"/>
      <c r="U951" s="60"/>
      <c r="V951" s="60"/>
      <c r="W951" s="20" t="b">
        <f t="shared" si="30"/>
        <v>1</v>
      </c>
      <c r="X951" s="19" t="b">
        <f t="shared" si="31"/>
        <v>1</v>
      </c>
      <c r="Y951" s="19" t="e">
        <f>O951&gt;___Summary!#REF!</f>
        <v>#REF!</v>
      </c>
      <c r="XEU951" s="189"/>
      <c r="XEV951" s="189"/>
      <c r="XEW951" s="189"/>
      <c r="XEX951" s="189"/>
      <c r="XEY951" s="189"/>
      <c r="XEZ951" s="189"/>
      <c r="XFA951" s="189"/>
      <c r="XFB951" s="189"/>
      <c r="XFC951" s="189"/>
      <c r="XFD951" s="189"/>
    </row>
    <row r="952" spans="1:25 16375:16384" s="54" customFormat="1" ht="42" customHeight="1" x14ac:dyDescent="0.2">
      <c r="A952" s="60"/>
      <c r="B952" s="60"/>
      <c r="C952" s="61"/>
      <c r="D952" s="61"/>
      <c r="E952" s="61"/>
      <c r="F952" s="61"/>
      <c r="G952" s="61"/>
      <c r="H952" s="61"/>
      <c r="I952" s="60"/>
      <c r="J952" s="60"/>
      <c r="K952" s="87"/>
      <c r="L952" s="62"/>
      <c r="M952" s="63"/>
      <c r="N952" s="64"/>
      <c r="O952" s="58"/>
      <c r="P952" s="64"/>
      <c r="Q952" s="58"/>
      <c r="R952" s="52"/>
      <c r="S952" s="60"/>
      <c r="T952" s="60"/>
      <c r="U952" s="60"/>
      <c r="V952" s="60"/>
      <c r="W952" s="20" t="b">
        <f t="shared" si="30"/>
        <v>1</v>
      </c>
      <c r="X952" s="19" t="b">
        <f t="shared" si="31"/>
        <v>1</v>
      </c>
      <c r="Y952" s="19" t="e">
        <f>O952&gt;___Summary!#REF!</f>
        <v>#REF!</v>
      </c>
      <c r="XEU952" s="189"/>
      <c r="XEV952" s="189"/>
      <c r="XEW952" s="189"/>
      <c r="XEX952" s="189"/>
      <c r="XEY952" s="189"/>
      <c r="XEZ952" s="189"/>
      <c r="XFA952" s="189"/>
      <c r="XFB952" s="189"/>
      <c r="XFC952" s="189"/>
      <c r="XFD952" s="189"/>
    </row>
    <row r="953" spans="1:25 16375:16384" s="54" customFormat="1" ht="42" customHeight="1" x14ac:dyDescent="0.2">
      <c r="A953" s="60"/>
      <c r="B953" s="60"/>
      <c r="C953" s="61"/>
      <c r="D953" s="61"/>
      <c r="E953" s="61"/>
      <c r="F953" s="61"/>
      <c r="G953" s="61"/>
      <c r="H953" s="61"/>
      <c r="I953" s="60"/>
      <c r="J953" s="60"/>
      <c r="K953" s="87"/>
      <c r="L953" s="62"/>
      <c r="M953" s="63"/>
      <c r="N953" s="64"/>
      <c r="O953" s="58"/>
      <c r="P953" s="64"/>
      <c r="Q953" s="58"/>
      <c r="R953" s="52"/>
      <c r="S953" s="60"/>
      <c r="T953" s="60"/>
      <c r="U953" s="60"/>
      <c r="V953" s="60"/>
      <c r="W953" s="20" t="b">
        <f t="shared" si="30"/>
        <v>1</v>
      </c>
      <c r="X953" s="19" t="b">
        <f t="shared" si="31"/>
        <v>1</v>
      </c>
      <c r="Y953" s="19" t="e">
        <f>O953&gt;___Summary!#REF!</f>
        <v>#REF!</v>
      </c>
      <c r="XEU953" s="189"/>
      <c r="XEV953" s="189"/>
      <c r="XEW953" s="189"/>
      <c r="XEX953" s="189"/>
      <c r="XEY953" s="189"/>
      <c r="XEZ953" s="189"/>
      <c r="XFA953" s="189"/>
      <c r="XFB953" s="189"/>
      <c r="XFC953" s="189"/>
      <c r="XFD953" s="189"/>
    </row>
    <row r="954" spans="1:25 16375:16384" s="54" customFormat="1" ht="42" customHeight="1" x14ac:dyDescent="0.2">
      <c r="A954" s="60"/>
      <c r="B954" s="60"/>
      <c r="C954" s="61"/>
      <c r="D954" s="61"/>
      <c r="E954" s="61"/>
      <c r="F954" s="61"/>
      <c r="G954" s="61"/>
      <c r="H954" s="61"/>
      <c r="I954" s="60"/>
      <c r="J954" s="60"/>
      <c r="K954" s="87"/>
      <c r="L954" s="62"/>
      <c r="M954" s="63"/>
      <c r="N954" s="64"/>
      <c r="O954" s="58"/>
      <c r="P954" s="64"/>
      <c r="Q954" s="58"/>
      <c r="R954" s="52"/>
      <c r="S954" s="60"/>
      <c r="T954" s="60"/>
      <c r="U954" s="60"/>
      <c r="V954" s="60"/>
      <c r="W954" s="20" t="b">
        <f t="shared" si="30"/>
        <v>1</v>
      </c>
      <c r="X954" s="19" t="b">
        <f t="shared" si="31"/>
        <v>1</v>
      </c>
      <c r="Y954" s="19" t="e">
        <f>O954&gt;___Summary!#REF!</f>
        <v>#REF!</v>
      </c>
      <c r="XEU954" s="189"/>
      <c r="XEV954" s="189"/>
      <c r="XEW954" s="189"/>
      <c r="XEX954" s="189"/>
      <c r="XEY954" s="189"/>
      <c r="XEZ954" s="189"/>
      <c r="XFA954" s="189"/>
      <c r="XFB954" s="189"/>
      <c r="XFC954" s="189"/>
      <c r="XFD954" s="189"/>
    </row>
    <row r="955" spans="1:25 16375:16384" s="54" customFormat="1" ht="42" customHeight="1" x14ac:dyDescent="0.2">
      <c r="A955" s="60"/>
      <c r="B955" s="60"/>
      <c r="C955" s="61"/>
      <c r="D955" s="61"/>
      <c r="E955" s="61"/>
      <c r="F955" s="61"/>
      <c r="G955" s="61"/>
      <c r="H955" s="61"/>
      <c r="I955" s="60"/>
      <c r="J955" s="60"/>
      <c r="K955" s="87"/>
      <c r="L955" s="62"/>
      <c r="M955" s="63"/>
      <c r="N955" s="64"/>
      <c r="O955" s="58"/>
      <c r="P955" s="64"/>
      <c r="Q955" s="58"/>
      <c r="R955" s="52"/>
      <c r="S955" s="60"/>
      <c r="T955" s="60"/>
      <c r="U955" s="60"/>
      <c r="V955" s="60"/>
      <c r="W955" s="20" t="b">
        <f t="shared" si="30"/>
        <v>1</v>
      </c>
      <c r="X955" s="19" t="b">
        <f t="shared" si="31"/>
        <v>1</v>
      </c>
      <c r="Y955" s="19" t="e">
        <f>O955&gt;___Summary!#REF!</f>
        <v>#REF!</v>
      </c>
      <c r="XEU955" s="189"/>
      <c r="XEV955" s="189"/>
      <c r="XEW955" s="189"/>
      <c r="XEX955" s="189"/>
      <c r="XEY955" s="189"/>
      <c r="XEZ955" s="189"/>
      <c r="XFA955" s="189"/>
      <c r="XFB955" s="189"/>
      <c r="XFC955" s="189"/>
      <c r="XFD955" s="189"/>
    </row>
    <row r="956" spans="1:25 16375:16384" s="54" customFormat="1" ht="42" customHeight="1" x14ac:dyDescent="0.2">
      <c r="A956" s="60"/>
      <c r="B956" s="60"/>
      <c r="C956" s="61"/>
      <c r="D956" s="61"/>
      <c r="E956" s="61"/>
      <c r="F956" s="61"/>
      <c r="G956" s="61"/>
      <c r="H956" s="61"/>
      <c r="I956" s="60"/>
      <c r="J956" s="60"/>
      <c r="K956" s="87"/>
      <c r="L956" s="62"/>
      <c r="M956" s="63"/>
      <c r="N956" s="64"/>
      <c r="O956" s="58"/>
      <c r="P956" s="64"/>
      <c r="Q956" s="58"/>
      <c r="R956" s="52"/>
      <c r="S956" s="60"/>
      <c r="T956" s="60"/>
      <c r="U956" s="60"/>
      <c r="V956" s="60"/>
      <c r="W956" s="20" t="b">
        <f t="shared" si="30"/>
        <v>1</v>
      </c>
      <c r="X956" s="19" t="b">
        <f t="shared" si="31"/>
        <v>1</v>
      </c>
      <c r="Y956" s="19" t="e">
        <f>O956&gt;___Summary!#REF!</f>
        <v>#REF!</v>
      </c>
      <c r="XEU956" s="189"/>
      <c r="XEV956" s="189"/>
      <c r="XEW956" s="189"/>
      <c r="XEX956" s="189"/>
      <c r="XEY956" s="189"/>
      <c r="XEZ956" s="189"/>
      <c r="XFA956" s="189"/>
      <c r="XFB956" s="189"/>
      <c r="XFC956" s="189"/>
      <c r="XFD956" s="189"/>
    </row>
    <row r="957" spans="1:25 16375:16384" s="54" customFormat="1" ht="42" customHeight="1" x14ac:dyDescent="0.2">
      <c r="A957" s="60"/>
      <c r="B957" s="60"/>
      <c r="C957" s="61"/>
      <c r="D957" s="61"/>
      <c r="E957" s="61"/>
      <c r="F957" s="61"/>
      <c r="G957" s="61"/>
      <c r="H957" s="61"/>
      <c r="I957" s="60"/>
      <c r="J957" s="60"/>
      <c r="K957" s="87"/>
      <c r="L957" s="62"/>
      <c r="M957" s="63"/>
      <c r="N957" s="64"/>
      <c r="O957" s="58"/>
      <c r="P957" s="64"/>
      <c r="Q957" s="58"/>
      <c r="R957" s="52"/>
      <c r="S957" s="60"/>
      <c r="T957" s="60"/>
      <c r="U957" s="60"/>
      <c r="V957" s="60"/>
      <c r="W957" s="20" t="b">
        <f t="shared" si="30"/>
        <v>1</v>
      </c>
      <c r="X957" s="19" t="b">
        <f t="shared" si="31"/>
        <v>1</v>
      </c>
      <c r="Y957" s="19" t="e">
        <f>O957&gt;___Summary!#REF!</f>
        <v>#REF!</v>
      </c>
      <c r="XEU957" s="189"/>
      <c r="XEV957" s="189"/>
      <c r="XEW957" s="189"/>
      <c r="XEX957" s="189"/>
      <c r="XEY957" s="189"/>
      <c r="XEZ957" s="189"/>
      <c r="XFA957" s="189"/>
      <c r="XFB957" s="189"/>
      <c r="XFC957" s="189"/>
      <c r="XFD957" s="189"/>
    </row>
    <row r="958" spans="1:25 16375:16384" s="54" customFormat="1" ht="42" customHeight="1" x14ac:dyDescent="0.2">
      <c r="A958" s="60"/>
      <c r="B958" s="60"/>
      <c r="C958" s="61"/>
      <c r="D958" s="61"/>
      <c r="E958" s="61"/>
      <c r="F958" s="61"/>
      <c r="G958" s="61"/>
      <c r="H958" s="61"/>
      <c r="I958" s="60"/>
      <c r="J958" s="60"/>
      <c r="K958" s="87"/>
      <c r="L958" s="62"/>
      <c r="M958" s="63"/>
      <c r="N958" s="64"/>
      <c r="O958" s="58"/>
      <c r="P958" s="64"/>
      <c r="Q958" s="58"/>
      <c r="R958" s="52"/>
      <c r="S958" s="60"/>
      <c r="T958" s="60"/>
      <c r="U958" s="60"/>
      <c r="V958" s="60"/>
      <c r="W958" s="20" t="b">
        <f t="shared" si="30"/>
        <v>1</v>
      </c>
      <c r="X958" s="19" t="b">
        <f t="shared" si="31"/>
        <v>1</v>
      </c>
      <c r="Y958" s="19" t="e">
        <f>O958&gt;___Summary!#REF!</f>
        <v>#REF!</v>
      </c>
      <c r="XEU958" s="189"/>
      <c r="XEV958" s="189"/>
      <c r="XEW958" s="189"/>
      <c r="XEX958" s="189"/>
      <c r="XEY958" s="189"/>
      <c r="XEZ958" s="189"/>
      <c r="XFA958" s="189"/>
      <c r="XFB958" s="189"/>
      <c r="XFC958" s="189"/>
      <c r="XFD958" s="189"/>
    </row>
    <row r="959" spans="1:25 16375:16384" s="54" customFormat="1" ht="42" customHeight="1" x14ac:dyDescent="0.2">
      <c r="A959" s="60"/>
      <c r="B959" s="60"/>
      <c r="C959" s="61"/>
      <c r="D959" s="61"/>
      <c r="E959" s="61"/>
      <c r="F959" s="61"/>
      <c r="G959" s="61"/>
      <c r="H959" s="61"/>
      <c r="I959" s="60"/>
      <c r="J959" s="60"/>
      <c r="K959" s="87"/>
      <c r="L959" s="62"/>
      <c r="M959" s="63"/>
      <c r="N959" s="64"/>
      <c r="O959" s="58"/>
      <c r="P959" s="64"/>
      <c r="Q959" s="58"/>
      <c r="R959" s="52"/>
      <c r="S959" s="60"/>
      <c r="T959" s="60"/>
      <c r="U959" s="60"/>
      <c r="V959" s="60"/>
      <c r="W959" s="20" t="b">
        <f t="shared" si="30"/>
        <v>1</v>
      </c>
      <c r="X959" s="19" t="b">
        <f t="shared" si="31"/>
        <v>1</v>
      </c>
      <c r="Y959" s="19" t="e">
        <f>O959&gt;___Summary!#REF!</f>
        <v>#REF!</v>
      </c>
      <c r="XEU959" s="189"/>
      <c r="XEV959" s="189"/>
      <c r="XEW959" s="189"/>
      <c r="XEX959" s="189"/>
      <c r="XEY959" s="189"/>
      <c r="XEZ959" s="189"/>
      <c r="XFA959" s="189"/>
      <c r="XFB959" s="189"/>
      <c r="XFC959" s="189"/>
      <c r="XFD959" s="189"/>
    </row>
    <row r="960" spans="1:25 16375:16384" s="54" customFormat="1" ht="42" customHeight="1" x14ac:dyDescent="0.2">
      <c r="A960" s="60"/>
      <c r="B960" s="60"/>
      <c r="C960" s="61"/>
      <c r="D960" s="61"/>
      <c r="E960" s="61"/>
      <c r="F960" s="61"/>
      <c r="G960" s="61"/>
      <c r="H960" s="61"/>
      <c r="I960" s="60"/>
      <c r="J960" s="60"/>
      <c r="K960" s="87"/>
      <c r="L960" s="62"/>
      <c r="M960" s="63"/>
      <c r="N960" s="64"/>
      <c r="O960" s="58"/>
      <c r="P960" s="64"/>
      <c r="Q960" s="58"/>
      <c r="R960" s="52"/>
      <c r="S960" s="60"/>
      <c r="T960" s="60"/>
      <c r="U960" s="60"/>
      <c r="V960" s="60"/>
      <c r="W960" s="20" t="b">
        <f t="shared" si="30"/>
        <v>1</v>
      </c>
      <c r="X960" s="19" t="b">
        <f t="shared" si="31"/>
        <v>1</v>
      </c>
      <c r="Y960" s="19" t="e">
        <f>O960&gt;___Summary!#REF!</f>
        <v>#REF!</v>
      </c>
      <c r="XEU960" s="189"/>
      <c r="XEV960" s="189"/>
      <c r="XEW960" s="189"/>
      <c r="XEX960" s="189"/>
      <c r="XEY960" s="189"/>
      <c r="XEZ960" s="189"/>
      <c r="XFA960" s="189"/>
      <c r="XFB960" s="189"/>
      <c r="XFC960" s="189"/>
      <c r="XFD960" s="189"/>
    </row>
    <row r="961" spans="1:25 16375:16384" s="54" customFormat="1" ht="42" customHeight="1" x14ac:dyDescent="0.2">
      <c r="A961" s="60"/>
      <c r="B961" s="60"/>
      <c r="C961" s="61"/>
      <c r="D961" s="61"/>
      <c r="E961" s="61"/>
      <c r="F961" s="61"/>
      <c r="G961" s="61"/>
      <c r="H961" s="61"/>
      <c r="I961" s="60"/>
      <c r="J961" s="60"/>
      <c r="K961" s="87"/>
      <c r="L961" s="62"/>
      <c r="M961" s="63"/>
      <c r="N961" s="64"/>
      <c r="O961" s="58"/>
      <c r="P961" s="64"/>
      <c r="Q961" s="58"/>
      <c r="R961" s="52"/>
      <c r="S961" s="60"/>
      <c r="T961" s="60"/>
      <c r="U961" s="60"/>
      <c r="V961" s="60"/>
      <c r="W961" s="20" t="b">
        <f t="shared" si="30"/>
        <v>1</v>
      </c>
      <c r="X961" s="19" t="b">
        <f t="shared" si="31"/>
        <v>1</v>
      </c>
      <c r="Y961" s="19" t="e">
        <f>O961&gt;___Summary!#REF!</f>
        <v>#REF!</v>
      </c>
      <c r="XEU961" s="189"/>
      <c r="XEV961" s="189"/>
      <c r="XEW961" s="189"/>
      <c r="XEX961" s="189"/>
      <c r="XEY961" s="189"/>
      <c r="XEZ961" s="189"/>
      <c r="XFA961" s="189"/>
      <c r="XFB961" s="189"/>
      <c r="XFC961" s="189"/>
      <c r="XFD961" s="189"/>
    </row>
    <row r="962" spans="1:25 16375:16384" s="54" customFormat="1" ht="42" customHeight="1" x14ac:dyDescent="0.2">
      <c r="A962" s="60"/>
      <c r="B962" s="60"/>
      <c r="C962" s="61"/>
      <c r="D962" s="61"/>
      <c r="E962" s="61"/>
      <c r="F962" s="61"/>
      <c r="G962" s="61"/>
      <c r="H962" s="61"/>
      <c r="I962" s="60"/>
      <c r="J962" s="60"/>
      <c r="K962" s="87"/>
      <c r="L962" s="62"/>
      <c r="M962" s="63"/>
      <c r="N962" s="64"/>
      <c r="O962" s="58"/>
      <c r="P962" s="64"/>
      <c r="Q962" s="58"/>
      <c r="R962" s="52"/>
      <c r="S962" s="60"/>
      <c r="T962" s="60"/>
      <c r="U962" s="60"/>
      <c r="V962" s="60"/>
      <c r="W962" s="20" t="b">
        <f t="shared" si="30"/>
        <v>1</v>
      </c>
      <c r="X962" s="19" t="b">
        <f t="shared" si="31"/>
        <v>1</v>
      </c>
      <c r="Y962" s="19" t="e">
        <f>O962&gt;___Summary!#REF!</f>
        <v>#REF!</v>
      </c>
      <c r="XEU962" s="189"/>
      <c r="XEV962" s="189"/>
      <c r="XEW962" s="189"/>
      <c r="XEX962" s="189"/>
      <c r="XEY962" s="189"/>
      <c r="XEZ962" s="189"/>
      <c r="XFA962" s="189"/>
      <c r="XFB962" s="189"/>
      <c r="XFC962" s="189"/>
      <c r="XFD962" s="189"/>
    </row>
    <row r="963" spans="1:25 16375:16384" s="54" customFormat="1" ht="42" customHeight="1" x14ac:dyDescent="0.2">
      <c r="A963" s="60"/>
      <c r="B963" s="60"/>
      <c r="C963" s="61"/>
      <c r="D963" s="61"/>
      <c r="E963" s="61"/>
      <c r="F963" s="61"/>
      <c r="G963" s="61"/>
      <c r="H963" s="61"/>
      <c r="I963" s="60"/>
      <c r="J963" s="60"/>
      <c r="K963" s="87"/>
      <c r="L963" s="62"/>
      <c r="M963" s="63"/>
      <c r="N963" s="64"/>
      <c r="O963" s="58"/>
      <c r="P963" s="64"/>
      <c r="Q963" s="58"/>
      <c r="R963" s="52"/>
      <c r="S963" s="60"/>
      <c r="T963" s="60"/>
      <c r="U963" s="60"/>
      <c r="V963" s="60"/>
      <c r="W963" s="20" t="b">
        <f t="shared" si="30"/>
        <v>1</v>
      </c>
      <c r="X963" s="19" t="b">
        <f t="shared" si="31"/>
        <v>1</v>
      </c>
      <c r="Y963" s="19" t="e">
        <f>O963&gt;___Summary!#REF!</f>
        <v>#REF!</v>
      </c>
      <c r="XEU963" s="189"/>
      <c r="XEV963" s="189"/>
      <c r="XEW963" s="189"/>
      <c r="XEX963" s="189"/>
      <c r="XEY963" s="189"/>
      <c r="XEZ963" s="189"/>
      <c r="XFA963" s="189"/>
      <c r="XFB963" s="189"/>
      <c r="XFC963" s="189"/>
      <c r="XFD963" s="189"/>
    </row>
    <row r="964" spans="1:25 16375:16384" s="54" customFormat="1" ht="42" customHeight="1" x14ac:dyDescent="0.2">
      <c r="A964" s="60"/>
      <c r="B964" s="60"/>
      <c r="C964" s="61"/>
      <c r="D964" s="61"/>
      <c r="E964" s="61"/>
      <c r="F964" s="61"/>
      <c r="G964" s="61"/>
      <c r="H964" s="61"/>
      <c r="I964" s="60"/>
      <c r="J964" s="60"/>
      <c r="K964" s="87"/>
      <c r="L964" s="62"/>
      <c r="M964" s="63"/>
      <c r="N964" s="64"/>
      <c r="O964" s="58"/>
      <c r="P964" s="64"/>
      <c r="Q964" s="58"/>
      <c r="R964" s="52"/>
      <c r="S964" s="60"/>
      <c r="T964" s="60"/>
      <c r="U964" s="60"/>
      <c r="V964" s="60"/>
      <c r="W964" s="20" t="b">
        <f t="shared" si="30"/>
        <v>1</v>
      </c>
      <c r="X964" s="19" t="b">
        <f t="shared" si="31"/>
        <v>1</v>
      </c>
      <c r="Y964" s="19" t="e">
        <f>O964&gt;___Summary!#REF!</f>
        <v>#REF!</v>
      </c>
      <c r="XEU964" s="189"/>
      <c r="XEV964" s="189"/>
      <c r="XEW964" s="189"/>
      <c r="XEX964" s="189"/>
      <c r="XEY964" s="189"/>
      <c r="XEZ964" s="189"/>
      <c r="XFA964" s="189"/>
      <c r="XFB964" s="189"/>
      <c r="XFC964" s="189"/>
      <c r="XFD964" s="189"/>
    </row>
    <row r="965" spans="1:25 16375:16384" s="54" customFormat="1" ht="42" customHeight="1" x14ac:dyDescent="0.2">
      <c r="A965" s="60"/>
      <c r="B965" s="60"/>
      <c r="C965" s="61"/>
      <c r="D965" s="61"/>
      <c r="E965" s="61"/>
      <c r="F965" s="61"/>
      <c r="G965" s="61"/>
      <c r="H965" s="61"/>
      <c r="I965" s="60"/>
      <c r="J965" s="60"/>
      <c r="K965" s="87"/>
      <c r="L965" s="62"/>
      <c r="M965" s="63"/>
      <c r="N965" s="64"/>
      <c r="O965" s="58"/>
      <c r="P965" s="64"/>
      <c r="Q965" s="58"/>
      <c r="R965" s="52"/>
      <c r="S965" s="60"/>
      <c r="T965" s="60"/>
      <c r="U965" s="60"/>
      <c r="V965" s="60"/>
      <c r="W965" s="20" t="b">
        <f t="shared" si="30"/>
        <v>1</v>
      </c>
      <c r="X965" s="19" t="b">
        <f t="shared" si="31"/>
        <v>1</v>
      </c>
      <c r="Y965" s="19" t="e">
        <f>O965&gt;___Summary!#REF!</f>
        <v>#REF!</v>
      </c>
      <c r="XEU965" s="189"/>
      <c r="XEV965" s="189"/>
      <c r="XEW965" s="189"/>
      <c r="XEX965" s="189"/>
      <c r="XEY965" s="189"/>
      <c r="XEZ965" s="189"/>
      <c r="XFA965" s="189"/>
      <c r="XFB965" s="189"/>
      <c r="XFC965" s="189"/>
      <c r="XFD965" s="189"/>
    </row>
    <row r="966" spans="1:25 16375:16384" s="54" customFormat="1" ht="42" customHeight="1" x14ac:dyDescent="0.2">
      <c r="A966" s="60"/>
      <c r="B966" s="60"/>
      <c r="C966" s="61"/>
      <c r="D966" s="61"/>
      <c r="E966" s="61"/>
      <c r="F966" s="61"/>
      <c r="G966" s="61"/>
      <c r="H966" s="61"/>
      <c r="I966" s="60"/>
      <c r="J966" s="60"/>
      <c r="K966" s="87"/>
      <c r="L966" s="62"/>
      <c r="M966" s="63"/>
      <c r="N966" s="64"/>
      <c r="O966" s="58"/>
      <c r="P966" s="64"/>
      <c r="Q966" s="58"/>
      <c r="R966" s="52"/>
      <c r="S966" s="60"/>
      <c r="T966" s="60"/>
      <c r="U966" s="60"/>
      <c r="V966" s="60"/>
      <c r="W966" s="20" t="b">
        <f t="shared" si="30"/>
        <v>1</v>
      </c>
      <c r="X966" s="19" t="b">
        <f t="shared" si="31"/>
        <v>1</v>
      </c>
      <c r="Y966" s="19" t="e">
        <f>O966&gt;___Summary!#REF!</f>
        <v>#REF!</v>
      </c>
      <c r="XEU966" s="189"/>
      <c r="XEV966" s="189"/>
      <c r="XEW966" s="189"/>
      <c r="XEX966" s="189"/>
      <c r="XEY966" s="189"/>
      <c r="XEZ966" s="189"/>
      <c r="XFA966" s="189"/>
      <c r="XFB966" s="189"/>
      <c r="XFC966" s="189"/>
      <c r="XFD966" s="189"/>
    </row>
    <row r="967" spans="1:25 16375:16384" s="54" customFormat="1" ht="42" customHeight="1" x14ac:dyDescent="0.2">
      <c r="A967" s="60"/>
      <c r="B967" s="60"/>
      <c r="C967" s="61"/>
      <c r="D967" s="61"/>
      <c r="E967" s="61"/>
      <c r="F967" s="61"/>
      <c r="G967" s="61"/>
      <c r="H967" s="61"/>
      <c r="I967" s="60"/>
      <c r="J967" s="60"/>
      <c r="K967" s="87"/>
      <c r="L967" s="62"/>
      <c r="M967" s="63"/>
      <c r="N967" s="64"/>
      <c r="O967" s="58"/>
      <c r="P967" s="64"/>
      <c r="Q967" s="58"/>
      <c r="R967" s="52"/>
      <c r="S967" s="60"/>
      <c r="T967" s="60"/>
      <c r="U967" s="60"/>
      <c r="V967" s="60"/>
      <c r="W967" s="20" t="b">
        <f t="shared" si="30"/>
        <v>1</v>
      </c>
      <c r="X967" s="19" t="b">
        <f t="shared" si="31"/>
        <v>1</v>
      </c>
      <c r="Y967" s="19" t="e">
        <f>O967&gt;___Summary!#REF!</f>
        <v>#REF!</v>
      </c>
      <c r="XEU967" s="189"/>
      <c r="XEV967" s="189"/>
      <c r="XEW967" s="189"/>
      <c r="XEX967" s="189"/>
      <c r="XEY967" s="189"/>
      <c r="XEZ967" s="189"/>
      <c r="XFA967" s="189"/>
      <c r="XFB967" s="189"/>
      <c r="XFC967" s="189"/>
      <c r="XFD967" s="189"/>
    </row>
    <row r="968" spans="1:25 16375:16384" s="54" customFormat="1" ht="42" customHeight="1" x14ac:dyDescent="0.2">
      <c r="A968" s="60"/>
      <c r="B968" s="60"/>
      <c r="C968" s="61"/>
      <c r="D968" s="61"/>
      <c r="E968" s="61"/>
      <c r="F968" s="61"/>
      <c r="G968" s="61"/>
      <c r="H968" s="61"/>
      <c r="I968" s="60"/>
      <c r="J968" s="60"/>
      <c r="K968" s="87"/>
      <c r="L968" s="62"/>
      <c r="M968" s="63"/>
      <c r="N968" s="64"/>
      <c r="O968" s="58"/>
      <c r="P968" s="64"/>
      <c r="Q968" s="58"/>
      <c r="R968" s="52"/>
      <c r="S968" s="60"/>
      <c r="T968" s="60"/>
      <c r="U968" s="60"/>
      <c r="V968" s="60"/>
      <c r="W968" s="20" t="b">
        <f t="shared" si="30"/>
        <v>1</v>
      </c>
      <c r="X968" s="19" t="b">
        <f t="shared" si="31"/>
        <v>1</v>
      </c>
      <c r="Y968" s="19" t="e">
        <f>O968&gt;___Summary!#REF!</f>
        <v>#REF!</v>
      </c>
      <c r="XEU968" s="189"/>
      <c r="XEV968" s="189"/>
      <c r="XEW968" s="189"/>
      <c r="XEX968" s="189"/>
      <c r="XEY968" s="189"/>
      <c r="XEZ968" s="189"/>
      <c r="XFA968" s="189"/>
      <c r="XFB968" s="189"/>
      <c r="XFC968" s="189"/>
      <c r="XFD968" s="189"/>
    </row>
    <row r="969" spans="1:25 16375:16384" s="54" customFormat="1" ht="42" customHeight="1" x14ac:dyDescent="0.2">
      <c r="A969" s="60"/>
      <c r="B969" s="60"/>
      <c r="C969" s="61"/>
      <c r="D969" s="61"/>
      <c r="E969" s="61"/>
      <c r="F969" s="61"/>
      <c r="G969" s="61"/>
      <c r="H969" s="61"/>
      <c r="I969" s="60"/>
      <c r="J969" s="60"/>
      <c r="K969" s="87"/>
      <c r="L969" s="62"/>
      <c r="M969" s="63"/>
      <c r="N969" s="64"/>
      <c r="O969" s="58"/>
      <c r="P969" s="64"/>
      <c r="Q969" s="58"/>
      <c r="R969" s="52"/>
      <c r="S969" s="60"/>
      <c r="T969" s="60"/>
      <c r="U969" s="60"/>
      <c r="V969" s="60"/>
      <c r="W969" s="20" t="b">
        <f t="shared" si="30"/>
        <v>1</v>
      </c>
      <c r="X969" s="19" t="b">
        <f t="shared" si="31"/>
        <v>1</v>
      </c>
      <c r="Y969" s="19" t="e">
        <f>O969&gt;___Summary!#REF!</f>
        <v>#REF!</v>
      </c>
      <c r="XEU969" s="189"/>
      <c r="XEV969" s="189"/>
      <c r="XEW969" s="189"/>
      <c r="XEX969" s="189"/>
      <c r="XEY969" s="189"/>
      <c r="XEZ969" s="189"/>
      <c r="XFA969" s="189"/>
      <c r="XFB969" s="189"/>
      <c r="XFC969" s="189"/>
      <c r="XFD969" s="189"/>
    </row>
    <row r="970" spans="1:25 16375:16384" s="54" customFormat="1" ht="42" customHeight="1" x14ac:dyDescent="0.2">
      <c r="A970" s="60"/>
      <c r="B970" s="60"/>
      <c r="C970" s="61"/>
      <c r="D970" s="61"/>
      <c r="E970" s="61"/>
      <c r="F970" s="61"/>
      <c r="G970" s="61"/>
      <c r="H970" s="61"/>
      <c r="I970" s="60"/>
      <c r="J970" s="60"/>
      <c r="K970" s="87"/>
      <c r="L970" s="62"/>
      <c r="M970" s="63"/>
      <c r="N970" s="64"/>
      <c r="O970" s="58"/>
      <c r="P970" s="64"/>
      <c r="Q970" s="58"/>
      <c r="R970" s="52"/>
      <c r="S970" s="60"/>
      <c r="T970" s="60"/>
      <c r="U970" s="60"/>
      <c r="V970" s="60"/>
      <c r="W970" s="20" t="b">
        <f t="shared" si="30"/>
        <v>1</v>
      </c>
      <c r="X970" s="19" t="b">
        <f t="shared" si="31"/>
        <v>1</v>
      </c>
      <c r="Y970" s="19" t="e">
        <f>O970&gt;___Summary!#REF!</f>
        <v>#REF!</v>
      </c>
      <c r="XEU970" s="189"/>
      <c r="XEV970" s="189"/>
      <c r="XEW970" s="189"/>
      <c r="XEX970" s="189"/>
      <c r="XEY970" s="189"/>
      <c r="XEZ970" s="189"/>
      <c r="XFA970" s="189"/>
      <c r="XFB970" s="189"/>
      <c r="XFC970" s="189"/>
      <c r="XFD970" s="189"/>
    </row>
    <row r="971" spans="1:25 16375:16384" s="54" customFormat="1" ht="42" customHeight="1" x14ac:dyDescent="0.2">
      <c r="A971" s="60"/>
      <c r="B971" s="60"/>
      <c r="C971" s="61"/>
      <c r="D971" s="61"/>
      <c r="E971" s="61"/>
      <c r="F971" s="61"/>
      <c r="G971" s="61"/>
      <c r="H971" s="61"/>
      <c r="I971" s="60"/>
      <c r="J971" s="60"/>
      <c r="K971" s="87"/>
      <c r="L971" s="62"/>
      <c r="M971" s="63"/>
      <c r="N971" s="64"/>
      <c r="O971" s="58"/>
      <c r="P971" s="64"/>
      <c r="Q971" s="58"/>
      <c r="R971" s="52"/>
      <c r="S971" s="60"/>
      <c r="T971" s="60"/>
      <c r="U971" s="60"/>
      <c r="V971" s="60"/>
      <c r="W971" s="20" t="b">
        <f t="shared" si="30"/>
        <v>1</v>
      </c>
      <c r="X971" s="19" t="b">
        <f t="shared" si="31"/>
        <v>1</v>
      </c>
      <c r="Y971" s="19" t="e">
        <f>O971&gt;___Summary!#REF!</f>
        <v>#REF!</v>
      </c>
      <c r="XEU971" s="189"/>
      <c r="XEV971" s="189"/>
      <c r="XEW971" s="189"/>
      <c r="XEX971" s="189"/>
      <c r="XEY971" s="189"/>
      <c r="XEZ971" s="189"/>
      <c r="XFA971" s="189"/>
      <c r="XFB971" s="189"/>
      <c r="XFC971" s="189"/>
      <c r="XFD971" s="189"/>
    </row>
    <row r="972" spans="1:25 16375:16384" s="54" customFormat="1" ht="42" customHeight="1" x14ac:dyDescent="0.2">
      <c r="A972" s="60"/>
      <c r="B972" s="60"/>
      <c r="C972" s="61"/>
      <c r="D972" s="61"/>
      <c r="E972" s="61"/>
      <c r="F972" s="61"/>
      <c r="G972" s="61"/>
      <c r="H972" s="61"/>
      <c r="I972" s="60"/>
      <c r="J972" s="60"/>
      <c r="K972" s="87"/>
      <c r="L972" s="62"/>
      <c r="M972" s="63"/>
      <c r="N972" s="64"/>
      <c r="O972" s="58"/>
      <c r="P972" s="64"/>
      <c r="Q972" s="58"/>
      <c r="R972" s="52"/>
      <c r="S972" s="60"/>
      <c r="T972" s="60"/>
      <c r="U972" s="60"/>
      <c r="V972" s="60"/>
      <c r="W972" s="20" t="b">
        <f t="shared" si="30"/>
        <v>1</v>
      </c>
      <c r="X972" s="19" t="b">
        <f t="shared" si="31"/>
        <v>1</v>
      </c>
      <c r="Y972" s="19" t="e">
        <f>O972&gt;___Summary!#REF!</f>
        <v>#REF!</v>
      </c>
      <c r="XEU972" s="189"/>
      <c r="XEV972" s="189"/>
      <c r="XEW972" s="189"/>
      <c r="XEX972" s="189"/>
      <c r="XEY972" s="189"/>
      <c r="XEZ972" s="189"/>
      <c r="XFA972" s="189"/>
      <c r="XFB972" s="189"/>
      <c r="XFC972" s="189"/>
      <c r="XFD972" s="189"/>
    </row>
    <row r="973" spans="1:25 16375:16384" s="54" customFormat="1" ht="42" customHeight="1" x14ac:dyDescent="0.2">
      <c r="A973" s="60"/>
      <c r="B973" s="60"/>
      <c r="C973" s="61"/>
      <c r="D973" s="61"/>
      <c r="E973" s="61"/>
      <c r="F973" s="61"/>
      <c r="G973" s="61"/>
      <c r="H973" s="61"/>
      <c r="I973" s="60"/>
      <c r="J973" s="60"/>
      <c r="K973" s="87"/>
      <c r="L973" s="62"/>
      <c r="M973" s="63"/>
      <c r="N973" s="64"/>
      <c r="O973" s="58"/>
      <c r="P973" s="64"/>
      <c r="Q973" s="58"/>
      <c r="R973" s="52"/>
      <c r="S973" s="60"/>
      <c r="T973" s="60"/>
      <c r="U973" s="60"/>
      <c r="V973" s="60"/>
      <c r="W973" s="20" t="b">
        <f t="shared" si="30"/>
        <v>1</v>
      </c>
      <c r="X973" s="19" t="b">
        <f t="shared" si="31"/>
        <v>1</v>
      </c>
      <c r="Y973" s="19" t="e">
        <f>O973&gt;___Summary!#REF!</f>
        <v>#REF!</v>
      </c>
      <c r="XEU973" s="189"/>
      <c r="XEV973" s="189"/>
      <c r="XEW973" s="189"/>
      <c r="XEX973" s="189"/>
      <c r="XEY973" s="189"/>
      <c r="XEZ973" s="189"/>
      <c r="XFA973" s="189"/>
      <c r="XFB973" s="189"/>
      <c r="XFC973" s="189"/>
      <c r="XFD973" s="189"/>
    </row>
    <row r="974" spans="1:25 16375:16384" s="54" customFormat="1" ht="42" customHeight="1" x14ac:dyDescent="0.2">
      <c r="A974" s="60"/>
      <c r="B974" s="60"/>
      <c r="C974" s="61"/>
      <c r="D974" s="61"/>
      <c r="E974" s="61"/>
      <c r="F974" s="61"/>
      <c r="G974" s="61"/>
      <c r="H974" s="61"/>
      <c r="I974" s="60"/>
      <c r="J974" s="60"/>
      <c r="K974" s="87"/>
      <c r="L974" s="62"/>
      <c r="M974" s="63"/>
      <c r="N974" s="64"/>
      <c r="O974" s="58"/>
      <c r="P974" s="64"/>
      <c r="Q974" s="58"/>
      <c r="R974" s="52"/>
      <c r="S974" s="60"/>
      <c r="T974" s="60"/>
      <c r="U974" s="60"/>
      <c r="V974" s="60"/>
      <c r="W974" s="20" t="b">
        <f t="shared" si="30"/>
        <v>1</v>
      </c>
      <c r="X974" s="19" t="b">
        <f t="shared" si="31"/>
        <v>1</v>
      </c>
      <c r="Y974" s="19" t="e">
        <f>O974&gt;___Summary!#REF!</f>
        <v>#REF!</v>
      </c>
      <c r="XEU974" s="189"/>
      <c r="XEV974" s="189"/>
      <c r="XEW974" s="189"/>
      <c r="XEX974" s="189"/>
      <c r="XEY974" s="189"/>
      <c r="XEZ974" s="189"/>
      <c r="XFA974" s="189"/>
      <c r="XFB974" s="189"/>
      <c r="XFC974" s="189"/>
      <c r="XFD974" s="189"/>
    </row>
    <row r="975" spans="1:25 16375:16384" s="54" customFormat="1" ht="42" customHeight="1" x14ac:dyDescent="0.2">
      <c r="A975" s="60"/>
      <c r="B975" s="60"/>
      <c r="C975" s="61"/>
      <c r="D975" s="61"/>
      <c r="E975" s="61"/>
      <c r="F975" s="61"/>
      <c r="G975" s="61"/>
      <c r="H975" s="61"/>
      <c r="I975" s="60"/>
      <c r="J975" s="60"/>
      <c r="K975" s="87"/>
      <c r="L975" s="62"/>
      <c r="M975" s="63"/>
      <c r="N975" s="64"/>
      <c r="O975" s="58"/>
      <c r="P975" s="64"/>
      <c r="Q975" s="58"/>
      <c r="R975" s="52"/>
      <c r="S975" s="60"/>
      <c r="T975" s="60"/>
      <c r="U975" s="60"/>
      <c r="V975" s="60"/>
      <c r="W975" s="20" t="b">
        <f t="shared" si="30"/>
        <v>1</v>
      </c>
      <c r="X975" s="19" t="b">
        <f t="shared" si="31"/>
        <v>1</v>
      </c>
      <c r="Y975" s="19" t="e">
        <f>O975&gt;___Summary!#REF!</f>
        <v>#REF!</v>
      </c>
      <c r="XEU975" s="189"/>
      <c r="XEV975" s="189"/>
      <c r="XEW975" s="189"/>
      <c r="XEX975" s="189"/>
      <c r="XEY975" s="189"/>
      <c r="XEZ975" s="189"/>
      <c r="XFA975" s="189"/>
      <c r="XFB975" s="189"/>
      <c r="XFC975" s="189"/>
      <c r="XFD975" s="189"/>
    </row>
    <row r="976" spans="1:25 16375:16384" s="54" customFormat="1" ht="42" customHeight="1" x14ac:dyDescent="0.2">
      <c r="A976" s="60"/>
      <c r="B976" s="60"/>
      <c r="C976" s="61"/>
      <c r="D976" s="61"/>
      <c r="E976" s="61"/>
      <c r="F976" s="61"/>
      <c r="G976" s="61"/>
      <c r="H976" s="61"/>
      <c r="I976" s="60"/>
      <c r="J976" s="60"/>
      <c r="K976" s="87"/>
      <c r="L976" s="62"/>
      <c r="M976" s="63"/>
      <c r="N976" s="64"/>
      <c r="O976" s="58"/>
      <c r="P976" s="64"/>
      <c r="Q976" s="58"/>
      <c r="R976" s="52"/>
      <c r="S976" s="60"/>
      <c r="T976" s="60"/>
      <c r="U976" s="60"/>
      <c r="V976" s="60"/>
      <c r="W976" s="20" t="b">
        <f t="shared" si="30"/>
        <v>1</v>
      </c>
      <c r="X976" s="19" t="b">
        <f t="shared" si="31"/>
        <v>1</v>
      </c>
      <c r="Y976" s="19" t="e">
        <f>O976&gt;___Summary!#REF!</f>
        <v>#REF!</v>
      </c>
      <c r="XEU976" s="189"/>
      <c r="XEV976" s="189"/>
      <c r="XEW976" s="189"/>
      <c r="XEX976" s="189"/>
      <c r="XEY976" s="189"/>
      <c r="XEZ976" s="189"/>
      <c r="XFA976" s="189"/>
      <c r="XFB976" s="189"/>
      <c r="XFC976" s="189"/>
      <c r="XFD976" s="189"/>
    </row>
    <row r="977" spans="1:25 16375:16384" s="54" customFormat="1" ht="42" customHeight="1" x14ac:dyDescent="0.2">
      <c r="A977" s="60"/>
      <c r="B977" s="60"/>
      <c r="C977" s="61"/>
      <c r="D977" s="61"/>
      <c r="E977" s="61"/>
      <c r="F977" s="61"/>
      <c r="G977" s="61"/>
      <c r="H977" s="61"/>
      <c r="I977" s="60"/>
      <c r="J977" s="60"/>
      <c r="K977" s="87"/>
      <c r="L977" s="62"/>
      <c r="M977" s="63"/>
      <c r="N977" s="64"/>
      <c r="O977" s="58"/>
      <c r="P977" s="64"/>
      <c r="Q977" s="58"/>
      <c r="R977" s="52"/>
      <c r="S977" s="60"/>
      <c r="T977" s="60"/>
      <c r="U977" s="60"/>
      <c r="V977" s="60"/>
      <c r="W977" s="20" t="b">
        <f t="shared" si="30"/>
        <v>1</v>
      </c>
      <c r="X977" s="19" t="b">
        <f t="shared" si="31"/>
        <v>1</v>
      </c>
      <c r="Y977" s="19" t="e">
        <f>O977&gt;___Summary!#REF!</f>
        <v>#REF!</v>
      </c>
      <c r="XEU977" s="189"/>
      <c r="XEV977" s="189"/>
      <c r="XEW977" s="189"/>
      <c r="XEX977" s="189"/>
      <c r="XEY977" s="189"/>
      <c r="XEZ977" s="189"/>
      <c r="XFA977" s="189"/>
      <c r="XFB977" s="189"/>
      <c r="XFC977" s="189"/>
      <c r="XFD977" s="189"/>
    </row>
    <row r="978" spans="1:25 16375:16384" s="54" customFormat="1" ht="42" customHeight="1" x14ac:dyDescent="0.2">
      <c r="A978" s="60"/>
      <c r="B978" s="60"/>
      <c r="C978" s="61"/>
      <c r="D978" s="61"/>
      <c r="E978" s="61"/>
      <c r="F978" s="61"/>
      <c r="G978" s="61"/>
      <c r="H978" s="61"/>
      <c r="I978" s="60"/>
      <c r="J978" s="60"/>
      <c r="K978" s="87"/>
      <c r="L978" s="62"/>
      <c r="M978" s="63"/>
      <c r="N978" s="64"/>
      <c r="O978" s="58"/>
      <c r="P978" s="64"/>
      <c r="Q978" s="58"/>
      <c r="R978" s="52"/>
      <c r="S978" s="60"/>
      <c r="T978" s="60"/>
      <c r="U978" s="60"/>
      <c r="V978" s="60"/>
      <c r="W978" s="20" t="b">
        <f t="shared" si="30"/>
        <v>1</v>
      </c>
      <c r="X978" s="19" t="b">
        <f t="shared" si="31"/>
        <v>1</v>
      </c>
      <c r="Y978" s="19" t="e">
        <f>O978&gt;___Summary!#REF!</f>
        <v>#REF!</v>
      </c>
      <c r="XEU978" s="189"/>
      <c r="XEV978" s="189"/>
      <c r="XEW978" s="189"/>
      <c r="XEX978" s="189"/>
      <c r="XEY978" s="189"/>
      <c r="XEZ978" s="189"/>
      <c r="XFA978" s="189"/>
      <c r="XFB978" s="189"/>
      <c r="XFC978" s="189"/>
      <c r="XFD978" s="189"/>
    </row>
    <row r="979" spans="1:25 16375:16384" s="54" customFormat="1" ht="42" customHeight="1" x14ac:dyDescent="0.2">
      <c r="A979" s="60"/>
      <c r="B979" s="60"/>
      <c r="C979" s="61"/>
      <c r="D979" s="61"/>
      <c r="E979" s="61"/>
      <c r="F979" s="61"/>
      <c r="G979" s="61"/>
      <c r="H979" s="61"/>
      <c r="I979" s="60"/>
      <c r="J979" s="60"/>
      <c r="K979" s="87"/>
      <c r="L979" s="62"/>
      <c r="M979" s="63"/>
      <c r="N979" s="64"/>
      <c r="O979" s="58"/>
      <c r="P979" s="64"/>
      <c r="Q979" s="58"/>
      <c r="R979" s="52"/>
      <c r="S979" s="60"/>
      <c r="T979" s="60"/>
      <c r="U979" s="60"/>
      <c r="V979" s="60"/>
      <c r="W979" s="20" t="b">
        <f t="shared" si="30"/>
        <v>1</v>
      </c>
      <c r="X979" s="19" t="b">
        <f t="shared" si="31"/>
        <v>1</v>
      </c>
      <c r="Y979" s="19" t="e">
        <f>O979&gt;___Summary!#REF!</f>
        <v>#REF!</v>
      </c>
      <c r="XEU979" s="189"/>
      <c r="XEV979" s="189"/>
      <c r="XEW979" s="189"/>
      <c r="XEX979" s="189"/>
      <c r="XEY979" s="189"/>
      <c r="XEZ979" s="189"/>
      <c r="XFA979" s="189"/>
      <c r="XFB979" s="189"/>
      <c r="XFC979" s="189"/>
      <c r="XFD979" s="189"/>
    </row>
    <row r="980" spans="1:25 16375:16384" s="54" customFormat="1" ht="42" customHeight="1" x14ac:dyDescent="0.2">
      <c r="A980" s="60"/>
      <c r="B980" s="60"/>
      <c r="C980" s="61"/>
      <c r="D980" s="61"/>
      <c r="E980" s="61"/>
      <c r="F980" s="61"/>
      <c r="G980" s="61"/>
      <c r="H980" s="61"/>
      <c r="I980" s="60"/>
      <c r="J980" s="60"/>
      <c r="K980" s="87"/>
      <c r="L980" s="62"/>
      <c r="M980" s="63"/>
      <c r="N980" s="64"/>
      <c r="O980" s="58"/>
      <c r="P980" s="64"/>
      <c r="Q980" s="58"/>
      <c r="R980" s="52"/>
      <c r="S980" s="60"/>
      <c r="T980" s="60"/>
      <c r="U980" s="60"/>
      <c r="V980" s="60"/>
      <c r="W980" s="20" t="b">
        <f t="shared" si="30"/>
        <v>1</v>
      </c>
      <c r="X980" s="19" t="b">
        <f t="shared" si="31"/>
        <v>1</v>
      </c>
      <c r="Y980" s="19" t="e">
        <f>O980&gt;___Summary!#REF!</f>
        <v>#REF!</v>
      </c>
      <c r="XEU980" s="189"/>
      <c r="XEV980" s="189"/>
      <c r="XEW980" s="189"/>
      <c r="XEX980" s="189"/>
      <c r="XEY980" s="189"/>
      <c r="XEZ980" s="189"/>
      <c r="XFA980" s="189"/>
      <c r="XFB980" s="189"/>
      <c r="XFC980" s="189"/>
      <c r="XFD980" s="189"/>
    </row>
    <row r="981" spans="1:25 16375:16384" s="54" customFormat="1" ht="42" customHeight="1" x14ac:dyDescent="0.2">
      <c r="A981" s="60"/>
      <c r="B981" s="60"/>
      <c r="C981" s="61"/>
      <c r="D981" s="61"/>
      <c r="E981" s="61"/>
      <c r="F981" s="61"/>
      <c r="G981" s="61"/>
      <c r="H981" s="61"/>
      <c r="I981" s="60"/>
      <c r="J981" s="60"/>
      <c r="K981" s="87"/>
      <c r="L981" s="62"/>
      <c r="M981" s="63"/>
      <c r="N981" s="64"/>
      <c r="O981" s="58"/>
      <c r="P981" s="64"/>
      <c r="Q981" s="58"/>
      <c r="R981" s="52"/>
      <c r="S981" s="60"/>
      <c r="T981" s="60"/>
      <c r="U981" s="60"/>
      <c r="V981" s="60"/>
      <c r="W981" s="20" t="b">
        <f t="shared" si="30"/>
        <v>1</v>
      </c>
      <c r="X981" s="19" t="b">
        <f t="shared" si="31"/>
        <v>1</v>
      </c>
      <c r="Y981" s="19" t="e">
        <f>O981&gt;___Summary!#REF!</f>
        <v>#REF!</v>
      </c>
      <c r="XEU981" s="189"/>
      <c r="XEV981" s="189"/>
      <c r="XEW981" s="189"/>
      <c r="XEX981" s="189"/>
      <c r="XEY981" s="189"/>
      <c r="XEZ981" s="189"/>
      <c r="XFA981" s="189"/>
      <c r="XFB981" s="189"/>
      <c r="XFC981" s="189"/>
      <c r="XFD981" s="189"/>
    </row>
    <row r="982" spans="1:25 16375:16384" s="54" customFormat="1" ht="42" customHeight="1" x14ac:dyDescent="0.2">
      <c r="A982" s="60"/>
      <c r="B982" s="60"/>
      <c r="C982" s="61"/>
      <c r="D982" s="61"/>
      <c r="E982" s="61"/>
      <c r="F982" s="61"/>
      <c r="G982" s="61"/>
      <c r="H982" s="61"/>
      <c r="I982" s="60"/>
      <c r="J982" s="60"/>
      <c r="K982" s="87"/>
      <c r="L982" s="62"/>
      <c r="M982" s="63"/>
      <c r="N982" s="64"/>
      <c r="O982" s="58"/>
      <c r="P982" s="64"/>
      <c r="Q982" s="58"/>
      <c r="R982" s="52"/>
      <c r="S982" s="60"/>
      <c r="T982" s="60"/>
      <c r="U982" s="60"/>
      <c r="V982" s="60"/>
      <c r="W982" s="20" t="b">
        <f t="shared" si="30"/>
        <v>1</v>
      </c>
      <c r="X982" s="19" t="b">
        <f t="shared" si="31"/>
        <v>1</v>
      </c>
      <c r="Y982" s="19" t="e">
        <f>O982&gt;___Summary!#REF!</f>
        <v>#REF!</v>
      </c>
      <c r="XEU982" s="189"/>
      <c r="XEV982" s="189"/>
      <c r="XEW982" s="189"/>
      <c r="XEX982" s="189"/>
      <c r="XEY982" s="189"/>
      <c r="XEZ982" s="189"/>
      <c r="XFA982" s="189"/>
      <c r="XFB982" s="189"/>
      <c r="XFC982" s="189"/>
      <c r="XFD982" s="189"/>
    </row>
    <row r="983" spans="1:25 16375:16384" s="54" customFormat="1" ht="42" customHeight="1" x14ac:dyDescent="0.2">
      <c r="A983" s="60"/>
      <c r="B983" s="60"/>
      <c r="C983" s="61"/>
      <c r="D983" s="61"/>
      <c r="E983" s="61"/>
      <c r="F983" s="61"/>
      <c r="G983" s="61"/>
      <c r="H983" s="61"/>
      <c r="I983" s="60"/>
      <c r="J983" s="60"/>
      <c r="K983" s="87"/>
      <c r="L983" s="62"/>
      <c r="M983" s="63"/>
      <c r="N983" s="64"/>
      <c r="O983" s="58"/>
      <c r="P983" s="64"/>
      <c r="Q983" s="58"/>
      <c r="R983" s="52"/>
      <c r="S983" s="60"/>
      <c r="T983" s="60"/>
      <c r="U983" s="60"/>
      <c r="V983" s="60"/>
      <c r="W983" s="20" t="b">
        <f t="shared" si="30"/>
        <v>1</v>
      </c>
      <c r="X983" s="19" t="b">
        <f t="shared" si="31"/>
        <v>1</v>
      </c>
      <c r="Y983" s="19" t="e">
        <f>O983&gt;___Summary!#REF!</f>
        <v>#REF!</v>
      </c>
      <c r="XEU983" s="189"/>
      <c r="XEV983" s="189"/>
      <c r="XEW983" s="189"/>
      <c r="XEX983" s="189"/>
      <c r="XEY983" s="189"/>
      <c r="XEZ983" s="189"/>
      <c r="XFA983" s="189"/>
      <c r="XFB983" s="189"/>
      <c r="XFC983" s="189"/>
      <c r="XFD983" s="189"/>
    </row>
    <row r="984" spans="1:25 16375:16384" s="54" customFormat="1" ht="42" customHeight="1" x14ac:dyDescent="0.2">
      <c r="A984" s="60"/>
      <c r="B984" s="60"/>
      <c r="C984" s="61"/>
      <c r="D984" s="61"/>
      <c r="E984" s="61"/>
      <c r="F984" s="61"/>
      <c r="G984" s="61"/>
      <c r="H984" s="61"/>
      <c r="I984" s="60"/>
      <c r="J984" s="60"/>
      <c r="K984" s="87"/>
      <c r="L984" s="62"/>
      <c r="M984" s="63"/>
      <c r="N984" s="64"/>
      <c r="O984" s="58"/>
      <c r="P984" s="64"/>
      <c r="Q984" s="58"/>
      <c r="R984" s="52"/>
      <c r="S984" s="60"/>
      <c r="T984" s="60"/>
      <c r="U984" s="60"/>
      <c r="V984" s="60"/>
      <c r="W984" s="20" t="b">
        <f t="shared" si="30"/>
        <v>1</v>
      </c>
      <c r="X984" s="19" t="b">
        <f t="shared" si="31"/>
        <v>1</v>
      </c>
      <c r="Y984" s="19" t="e">
        <f>O984&gt;___Summary!#REF!</f>
        <v>#REF!</v>
      </c>
      <c r="XEU984" s="189"/>
      <c r="XEV984" s="189"/>
      <c r="XEW984" s="189"/>
      <c r="XEX984" s="189"/>
      <c r="XEY984" s="189"/>
      <c r="XEZ984" s="189"/>
      <c r="XFA984" s="189"/>
      <c r="XFB984" s="189"/>
      <c r="XFC984" s="189"/>
      <c r="XFD984" s="189"/>
    </row>
    <row r="985" spans="1:25 16375:16384" s="54" customFormat="1" ht="42" customHeight="1" x14ac:dyDescent="0.2">
      <c r="A985" s="60"/>
      <c r="B985" s="60"/>
      <c r="C985" s="61"/>
      <c r="D985" s="61"/>
      <c r="E985" s="61"/>
      <c r="F985" s="61"/>
      <c r="G985" s="61"/>
      <c r="H985" s="61"/>
      <c r="I985" s="60"/>
      <c r="J985" s="60"/>
      <c r="K985" s="87"/>
      <c r="L985" s="62"/>
      <c r="M985" s="63"/>
      <c r="N985" s="64"/>
      <c r="O985" s="58"/>
      <c r="P985" s="64"/>
      <c r="Q985" s="58"/>
      <c r="R985" s="52"/>
      <c r="S985" s="60"/>
      <c r="T985" s="60"/>
      <c r="U985" s="60"/>
      <c r="V985" s="60"/>
      <c r="W985" s="20" t="b">
        <f t="shared" si="30"/>
        <v>1</v>
      </c>
      <c r="X985" s="19" t="b">
        <f t="shared" si="31"/>
        <v>1</v>
      </c>
      <c r="Y985" s="19" t="e">
        <f>O985&gt;___Summary!#REF!</f>
        <v>#REF!</v>
      </c>
      <c r="XEU985" s="189"/>
      <c r="XEV985" s="189"/>
      <c r="XEW985" s="189"/>
      <c r="XEX985" s="189"/>
      <c r="XEY985" s="189"/>
      <c r="XEZ985" s="189"/>
      <c r="XFA985" s="189"/>
      <c r="XFB985" s="189"/>
      <c r="XFC985" s="189"/>
      <c r="XFD985" s="189"/>
    </row>
    <row r="986" spans="1:25 16375:16384" s="54" customFormat="1" ht="42" customHeight="1" x14ac:dyDescent="0.2">
      <c r="A986" s="60"/>
      <c r="B986" s="60"/>
      <c r="C986" s="61"/>
      <c r="D986" s="61"/>
      <c r="E986" s="61"/>
      <c r="F986" s="61"/>
      <c r="G986" s="61"/>
      <c r="H986" s="61"/>
      <c r="I986" s="60"/>
      <c r="J986" s="60"/>
      <c r="K986" s="87"/>
      <c r="L986" s="62"/>
      <c r="M986" s="63"/>
      <c r="N986" s="64"/>
      <c r="O986" s="58"/>
      <c r="P986" s="64"/>
      <c r="Q986" s="58"/>
      <c r="R986" s="52"/>
      <c r="S986" s="60"/>
      <c r="T986" s="60"/>
      <c r="U986" s="60"/>
      <c r="V986" s="60"/>
      <c r="W986" s="20" t="b">
        <f t="shared" si="30"/>
        <v>1</v>
      </c>
      <c r="X986" s="19" t="b">
        <f t="shared" si="31"/>
        <v>1</v>
      </c>
      <c r="Y986" s="19" t="e">
        <f>O986&gt;___Summary!#REF!</f>
        <v>#REF!</v>
      </c>
      <c r="XEU986" s="189"/>
      <c r="XEV986" s="189"/>
      <c r="XEW986" s="189"/>
      <c r="XEX986" s="189"/>
      <c r="XEY986" s="189"/>
      <c r="XEZ986" s="189"/>
      <c r="XFA986" s="189"/>
      <c r="XFB986" s="189"/>
      <c r="XFC986" s="189"/>
      <c r="XFD986" s="189"/>
    </row>
    <row r="987" spans="1:25 16375:16384" s="54" customFormat="1" ht="42" customHeight="1" x14ac:dyDescent="0.2">
      <c r="A987" s="60"/>
      <c r="B987" s="60"/>
      <c r="C987" s="61"/>
      <c r="D987" s="61"/>
      <c r="E987" s="61"/>
      <c r="F987" s="61"/>
      <c r="G987" s="61"/>
      <c r="H987" s="61"/>
      <c r="I987" s="60"/>
      <c r="J987" s="60"/>
      <c r="K987" s="87"/>
      <c r="L987" s="62"/>
      <c r="M987" s="63"/>
      <c r="N987" s="64"/>
      <c r="O987" s="58"/>
      <c r="P987" s="64"/>
      <c r="Q987" s="58"/>
      <c r="R987" s="52"/>
      <c r="S987" s="60"/>
      <c r="T987" s="60"/>
      <c r="U987" s="60"/>
      <c r="V987" s="60"/>
      <c r="W987" s="20" t="b">
        <f t="shared" si="30"/>
        <v>1</v>
      </c>
      <c r="X987" s="19" t="b">
        <f t="shared" si="31"/>
        <v>1</v>
      </c>
      <c r="Y987" s="19" t="e">
        <f>O987&gt;___Summary!#REF!</f>
        <v>#REF!</v>
      </c>
      <c r="XEU987" s="189"/>
      <c r="XEV987" s="189"/>
      <c r="XEW987" s="189"/>
      <c r="XEX987" s="189"/>
      <c r="XEY987" s="189"/>
      <c r="XEZ987" s="189"/>
      <c r="XFA987" s="189"/>
      <c r="XFB987" s="189"/>
      <c r="XFC987" s="189"/>
      <c r="XFD987" s="189"/>
    </row>
    <row r="988" spans="1:25 16375:16384" s="54" customFormat="1" ht="42" customHeight="1" x14ac:dyDescent="0.2">
      <c r="A988" s="60"/>
      <c r="B988" s="60"/>
      <c r="C988" s="61"/>
      <c r="D988" s="61"/>
      <c r="E988" s="61"/>
      <c r="F988" s="61"/>
      <c r="G988" s="61"/>
      <c r="H988" s="61"/>
      <c r="I988" s="60"/>
      <c r="J988" s="60"/>
      <c r="K988" s="87"/>
      <c r="L988" s="62"/>
      <c r="M988" s="63"/>
      <c r="N988" s="64"/>
      <c r="O988" s="58"/>
      <c r="P988" s="64"/>
      <c r="Q988" s="58"/>
      <c r="R988" s="52"/>
      <c r="S988" s="60"/>
      <c r="T988" s="60"/>
      <c r="U988" s="60"/>
      <c r="V988" s="60"/>
      <c r="W988" s="20" t="b">
        <f t="shared" si="30"/>
        <v>1</v>
      </c>
      <c r="X988" s="19" t="b">
        <f t="shared" si="31"/>
        <v>1</v>
      </c>
      <c r="Y988" s="19" t="e">
        <f>O988&gt;___Summary!#REF!</f>
        <v>#REF!</v>
      </c>
      <c r="XEU988" s="189"/>
      <c r="XEV988" s="189"/>
      <c r="XEW988" s="189"/>
      <c r="XEX988" s="189"/>
      <c r="XEY988" s="189"/>
      <c r="XEZ988" s="189"/>
      <c r="XFA988" s="189"/>
      <c r="XFB988" s="189"/>
      <c r="XFC988" s="189"/>
      <c r="XFD988" s="189"/>
    </row>
    <row r="989" spans="1:25 16375:16384" s="54" customFormat="1" ht="42" customHeight="1" x14ac:dyDescent="0.2">
      <c r="A989" s="60"/>
      <c r="B989" s="60"/>
      <c r="C989" s="61"/>
      <c r="D989" s="61"/>
      <c r="E989" s="61"/>
      <c r="F989" s="61"/>
      <c r="G989" s="61"/>
      <c r="H989" s="61"/>
      <c r="I989" s="60"/>
      <c r="J989" s="60"/>
      <c r="K989" s="87"/>
      <c r="L989" s="62"/>
      <c r="M989" s="63"/>
      <c r="N989" s="64"/>
      <c r="O989" s="58"/>
      <c r="P989" s="64"/>
      <c r="Q989" s="58"/>
      <c r="R989" s="52"/>
      <c r="S989" s="60"/>
      <c r="T989" s="60"/>
      <c r="U989" s="60"/>
      <c r="V989" s="60"/>
      <c r="W989" s="20" t="b">
        <f t="shared" si="30"/>
        <v>1</v>
      </c>
      <c r="X989" s="19" t="b">
        <f t="shared" si="31"/>
        <v>1</v>
      </c>
      <c r="Y989" s="19" t="e">
        <f>O989&gt;___Summary!#REF!</f>
        <v>#REF!</v>
      </c>
      <c r="XEU989" s="189"/>
      <c r="XEV989" s="189"/>
      <c r="XEW989" s="189"/>
      <c r="XEX989" s="189"/>
      <c r="XEY989" s="189"/>
      <c r="XEZ989" s="189"/>
      <c r="XFA989" s="189"/>
      <c r="XFB989" s="189"/>
      <c r="XFC989" s="189"/>
      <c r="XFD989" s="189"/>
    </row>
    <row r="990" spans="1:25 16375:16384" s="54" customFormat="1" ht="42" customHeight="1" x14ac:dyDescent="0.2">
      <c r="A990" s="60"/>
      <c r="B990" s="60"/>
      <c r="C990" s="61"/>
      <c r="D990" s="61"/>
      <c r="E990" s="61"/>
      <c r="F990" s="61"/>
      <c r="G990" s="61"/>
      <c r="H990" s="61"/>
      <c r="I990" s="60"/>
      <c r="J990" s="60"/>
      <c r="K990" s="87"/>
      <c r="L990" s="62"/>
      <c r="M990" s="63"/>
      <c r="N990" s="64"/>
      <c r="O990" s="58"/>
      <c r="P990" s="64"/>
      <c r="Q990" s="58"/>
      <c r="R990" s="52"/>
      <c r="S990" s="60"/>
      <c r="T990" s="60"/>
      <c r="U990" s="60"/>
      <c r="V990" s="60"/>
      <c r="W990" s="20" t="b">
        <f t="shared" si="30"/>
        <v>1</v>
      </c>
      <c r="X990" s="19" t="b">
        <f t="shared" si="31"/>
        <v>1</v>
      </c>
      <c r="Y990" s="19" t="e">
        <f>O990&gt;___Summary!#REF!</f>
        <v>#REF!</v>
      </c>
      <c r="XEU990" s="189"/>
      <c r="XEV990" s="189"/>
      <c r="XEW990" s="189"/>
      <c r="XEX990" s="189"/>
      <c r="XEY990" s="189"/>
      <c r="XEZ990" s="189"/>
      <c r="XFA990" s="189"/>
      <c r="XFB990" s="189"/>
      <c r="XFC990" s="189"/>
      <c r="XFD990" s="189"/>
    </row>
    <row r="991" spans="1:25 16375:16384" s="54" customFormat="1" ht="42" customHeight="1" x14ac:dyDescent="0.2">
      <c r="A991" s="60"/>
      <c r="B991" s="60"/>
      <c r="C991" s="61"/>
      <c r="D991" s="61"/>
      <c r="E991" s="61"/>
      <c r="F991" s="61"/>
      <c r="G991" s="61"/>
      <c r="H991" s="61"/>
      <c r="I991" s="60"/>
      <c r="J991" s="60"/>
      <c r="K991" s="87"/>
      <c r="L991" s="62"/>
      <c r="M991" s="63"/>
      <c r="N991" s="64"/>
      <c r="O991" s="58"/>
      <c r="P991" s="64"/>
      <c r="Q991" s="58"/>
      <c r="R991" s="52"/>
      <c r="S991" s="60"/>
      <c r="T991" s="60"/>
      <c r="U991" s="60"/>
      <c r="V991" s="60"/>
      <c r="W991" s="20" t="b">
        <f t="shared" si="30"/>
        <v>1</v>
      </c>
      <c r="X991" s="19" t="b">
        <f t="shared" si="31"/>
        <v>1</v>
      </c>
      <c r="Y991" s="19" t="e">
        <f>O991&gt;___Summary!#REF!</f>
        <v>#REF!</v>
      </c>
      <c r="XEU991" s="189"/>
      <c r="XEV991" s="189"/>
      <c r="XEW991" s="189"/>
      <c r="XEX991" s="189"/>
      <c r="XEY991" s="189"/>
      <c r="XEZ991" s="189"/>
      <c r="XFA991" s="189"/>
      <c r="XFB991" s="189"/>
      <c r="XFC991" s="189"/>
      <c r="XFD991" s="189"/>
    </row>
    <row r="992" spans="1:25 16375:16384" s="54" customFormat="1" ht="42" customHeight="1" x14ac:dyDescent="0.2">
      <c r="A992" s="60"/>
      <c r="B992" s="60"/>
      <c r="C992" s="61"/>
      <c r="D992" s="61"/>
      <c r="E992" s="61"/>
      <c r="F992" s="61"/>
      <c r="G992" s="61"/>
      <c r="H992" s="61"/>
      <c r="I992" s="60"/>
      <c r="J992" s="60"/>
      <c r="K992" s="87"/>
      <c r="L992" s="62"/>
      <c r="M992" s="63"/>
      <c r="N992" s="64"/>
      <c r="O992" s="58"/>
      <c r="P992" s="64"/>
      <c r="Q992" s="58"/>
      <c r="R992" s="52"/>
      <c r="S992" s="60"/>
      <c r="T992" s="60"/>
      <c r="U992" s="60"/>
      <c r="V992" s="60"/>
      <c r="W992" s="20" t="b">
        <f t="shared" si="30"/>
        <v>1</v>
      </c>
      <c r="X992" s="19" t="b">
        <f t="shared" si="31"/>
        <v>1</v>
      </c>
      <c r="Y992" s="19" t="e">
        <f>O992&gt;___Summary!#REF!</f>
        <v>#REF!</v>
      </c>
      <c r="XEU992" s="189"/>
      <c r="XEV992" s="189"/>
      <c r="XEW992" s="189"/>
      <c r="XEX992" s="189"/>
      <c r="XEY992" s="189"/>
      <c r="XEZ992" s="189"/>
      <c r="XFA992" s="189"/>
      <c r="XFB992" s="189"/>
      <c r="XFC992" s="189"/>
      <c r="XFD992" s="189"/>
    </row>
    <row r="993" spans="1:25 16375:16384" s="54" customFormat="1" ht="42" customHeight="1" x14ac:dyDescent="0.2">
      <c r="A993" s="60"/>
      <c r="B993" s="60"/>
      <c r="C993" s="61"/>
      <c r="D993" s="61"/>
      <c r="E993" s="61"/>
      <c r="F993" s="61"/>
      <c r="G993" s="61"/>
      <c r="H993" s="61"/>
      <c r="I993" s="60"/>
      <c r="J993" s="60"/>
      <c r="K993" s="87"/>
      <c r="L993" s="62"/>
      <c r="M993" s="63"/>
      <c r="N993" s="64"/>
      <c r="O993" s="58"/>
      <c r="P993" s="64"/>
      <c r="Q993" s="58"/>
      <c r="R993" s="52"/>
      <c r="S993" s="60"/>
      <c r="T993" s="60"/>
      <c r="U993" s="60"/>
      <c r="V993" s="60"/>
      <c r="W993" s="20" t="b">
        <f t="shared" si="30"/>
        <v>1</v>
      </c>
      <c r="X993" s="19" t="b">
        <f t="shared" si="31"/>
        <v>1</v>
      </c>
      <c r="Y993" s="19" t="e">
        <f>O993&gt;___Summary!#REF!</f>
        <v>#REF!</v>
      </c>
      <c r="XEU993" s="189"/>
      <c r="XEV993" s="189"/>
      <c r="XEW993" s="189"/>
      <c r="XEX993" s="189"/>
      <c r="XEY993" s="189"/>
      <c r="XEZ993" s="189"/>
      <c r="XFA993" s="189"/>
      <c r="XFB993" s="189"/>
      <c r="XFC993" s="189"/>
      <c r="XFD993" s="189"/>
    </row>
    <row r="994" spans="1:25 16375:16384" s="54" customFormat="1" ht="42" customHeight="1" x14ac:dyDescent="0.2">
      <c r="A994" s="60"/>
      <c r="B994" s="60"/>
      <c r="C994" s="61"/>
      <c r="D994" s="61"/>
      <c r="E994" s="61"/>
      <c r="F994" s="61"/>
      <c r="G994" s="61"/>
      <c r="H994" s="61"/>
      <c r="I994" s="60"/>
      <c r="J994" s="60"/>
      <c r="K994" s="87"/>
      <c r="L994" s="62"/>
      <c r="M994" s="63"/>
      <c r="N994" s="64"/>
      <c r="O994" s="58"/>
      <c r="P994" s="64"/>
      <c r="Q994" s="58"/>
      <c r="R994" s="52"/>
      <c r="S994" s="60"/>
      <c r="T994" s="60"/>
      <c r="U994" s="60"/>
      <c r="V994" s="60"/>
      <c r="W994" s="20" t="b">
        <f t="shared" si="30"/>
        <v>1</v>
      </c>
      <c r="X994" s="19" t="b">
        <f t="shared" si="31"/>
        <v>1</v>
      </c>
      <c r="Y994" s="19" t="e">
        <f>O994&gt;___Summary!#REF!</f>
        <v>#REF!</v>
      </c>
      <c r="XEU994" s="189"/>
      <c r="XEV994" s="189"/>
      <c r="XEW994" s="189"/>
      <c r="XEX994" s="189"/>
      <c r="XEY994" s="189"/>
      <c r="XEZ994" s="189"/>
      <c r="XFA994" s="189"/>
      <c r="XFB994" s="189"/>
      <c r="XFC994" s="189"/>
      <c r="XFD994" s="189"/>
    </row>
    <row r="995" spans="1:25 16375:16384" s="54" customFormat="1" ht="42" customHeight="1" x14ac:dyDescent="0.2">
      <c r="A995" s="60"/>
      <c r="B995" s="60"/>
      <c r="C995" s="61"/>
      <c r="D995" s="61"/>
      <c r="E995" s="61"/>
      <c r="F995" s="61"/>
      <c r="G995" s="61"/>
      <c r="H995" s="61"/>
      <c r="I995" s="60"/>
      <c r="J995" s="60"/>
      <c r="K995" s="87"/>
      <c r="L995" s="62"/>
      <c r="M995" s="63"/>
      <c r="N995" s="64"/>
      <c r="O995" s="58"/>
      <c r="P995" s="64"/>
      <c r="Q995" s="58"/>
      <c r="R995" s="52"/>
      <c r="S995" s="60"/>
      <c r="T995" s="60"/>
      <c r="U995" s="60"/>
      <c r="V995" s="60"/>
      <c r="W995" s="20" t="b">
        <f t="shared" si="30"/>
        <v>1</v>
      </c>
      <c r="X995" s="19" t="b">
        <f t="shared" si="31"/>
        <v>1</v>
      </c>
      <c r="Y995" s="19" t="e">
        <f>O995&gt;___Summary!#REF!</f>
        <v>#REF!</v>
      </c>
      <c r="XEU995" s="189"/>
      <c r="XEV995" s="189"/>
      <c r="XEW995" s="189"/>
      <c r="XEX995" s="189"/>
      <c r="XEY995" s="189"/>
      <c r="XEZ995" s="189"/>
      <c r="XFA995" s="189"/>
      <c r="XFB995" s="189"/>
      <c r="XFC995" s="189"/>
      <c r="XFD995" s="189"/>
    </row>
    <row r="996" spans="1:25 16375:16384" s="54" customFormat="1" ht="42" customHeight="1" x14ac:dyDescent="0.2">
      <c r="A996" s="60"/>
      <c r="B996" s="60"/>
      <c r="C996" s="61"/>
      <c r="D996" s="61"/>
      <c r="E996" s="61"/>
      <c r="F996" s="61"/>
      <c r="G996" s="61"/>
      <c r="H996" s="61"/>
      <c r="I996" s="60"/>
      <c r="J996" s="60"/>
      <c r="K996" s="87"/>
      <c r="L996" s="62"/>
      <c r="M996" s="63"/>
      <c r="N996" s="64"/>
      <c r="O996" s="58"/>
      <c r="P996" s="64"/>
      <c r="Q996" s="58"/>
      <c r="R996" s="52"/>
      <c r="S996" s="60"/>
      <c r="T996" s="60"/>
      <c r="U996" s="60"/>
      <c r="V996" s="60"/>
      <c r="W996" s="20" t="b">
        <f t="shared" si="30"/>
        <v>1</v>
      </c>
      <c r="X996" s="19" t="b">
        <f t="shared" si="31"/>
        <v>1</v>
      </c>
      <c r="Y996" s="19" t="e">
        <f>O996&gt;___Summary!#REF!</f>
        <v>#REF!</v>
      </c>
      <c r="XEU996" s="189"/>
      <c r="XEV996" s="189"/>
      <c r="XEW996" s="189"/>
      <c r="XEX996" s="189"/>
      <c r="XEY996" s="189"/>
      <c r="XEZ996" s="189"/>
      <c r="XFA996" s="189"/>
      <c r="XFB996" s="189"/>
      <c r="XFC996" s="189"/>
      <c r="XFD996" s="189"/>
    </row>
    <row r="997" spans="1:25 16375:16384" s="54" customFormat="1" ht="42" customHeight="1" x14ac:dyDescent="0.2">
      <c r="A997" s="60"/>
      <c r="B997" s="60"/>
      <c r="C997" s="61"/>
      <c r="D997" s="61"/>
      <c r="E997" s="61"/>
      <c r="F997" s="61"/>
      <c r="G997" s="61"/>
      <c r="H997" s="61"/>
      <c r="I997" s="60"/>
      <c r="J997" s="60"/>
      <c r="K997" s="87"/>
      <c r="L997" s="62"/>
      <c r="M997" s="63"/>
      <c r="N997" s="64"/>
      <c r="O997" s="58"/>
      <c r="P997" s="64"/>
      <c r="Q997" s="58"/>
      <c r="R997" s="52"/>
      <c r="S997" s="60"/>
      <c r="T997" s="60"/>
      <c r="U997" s="60"/>
      <c r="V997" s="60"/>
      <c r="W997" s="20" t="b">
        <f t="shared" si="30"/>
        <v>1</v>
      </c>
      <c r="X997" s="19" t="b">
        <f t="shared" si="31"/>
        <v>1</v>
      </c>
      <c r="Y997" s="19" t="e">
        <f>O997&gt;___Summary!#REF!</f>
        <v>#REF!</v>
      </c>
      <c r="XEU997" s="189"/>
      <c r="XEV997" s="189"/>
      <c r="XEW997" s="189"/>
      <c r="XEX997" s="189"/>
      <c r="XEY997" s="189"/>
      <c r="XEZ997" s="189"/>
      <c r="XFA997" s="189"/>
      <c r="XFB997" s="189"/>
      <c r="XFC997" s="189"/>
      <c r="XFD997" s="189"/>
    </row>
    <row r="998" spans="1:25 16375:16384" s="54" customFormat="1" ht="42" customHeight="1" x14ac:dyDescent="0.2">
      <c r="A998" s="60"/>
      <c r="B998" s="60"/>
      <c r="C998" s="61"/>
      <c r="D998" s="61"/>
      <c r="E998" s="61"/>
      <c r="F998" s="61"/>
      <c r="G998" s="61"/>
      <c r="H998" s="61"/>
      <c r="I998" s="60"/>
      <c r="J998" s="60"/>
      <c r="K998" s="87"/>
      <c r="L998" s="62"/>
      <c r="M998" s="63"/>
      <c r="N998" s="64"/>
      <c r="O998" s="58"/>
      <c r="P998" s="64"/>
      <c r="Q998" s="58"/>
      <c r="R998" s="52"/>
      <c r="S998" s="60"/>
      <c r="T998" s="60"/>
      <c r="U998" s="60"/>
      <c r="V998" s="60"/>
      <c r="W998" s="20" t="b">
        <f t="shared" si="30"/>
        <v>1</v>
      </c>
      <c r="X998" s="19" t="b">
        <f t="shared" si="31"/>
        <v>1</v>
      </c>
      <c r="Y998" s="19" t="e">
        <f>O998&gt;___Summary!#REF!</f>
        <v>#REF!</v>
      </c>
      <c r="XEU998" s="189"/>
      <c r="XEV998" s="189"/>
      <c r="XEW998" s="189"/>
      <c r="XEX998" s="189"/>
      <c r="XEY998" s="189"/>
      <c r="XEZ998" s="189"/>
      <c r="XFA998" s="189"/>
      <c r="XFB998" s="189"/>
      <c r="XFC998" s="189"/>
      <c r="XFD998" s="189"/>
    </row>
    <row r="999" spans="1:25 16375:16384" s="54" customFormat="1" ht="42" customHeight="1" x14ac:dyDescent="0.2">
      <c r="A999" s="60"/>
      <c r="B999" s="60"/>
      <c r="C999" s="61"/>
      <c r="D999" s="61"/>
      <c r="E999" s="61"/>
      <c r="F999" s="61"/>
      <c r="G999" s="61"/>
      <c r="H999" s="61"/>
      <c r="I999" s="60"/>
      <c r="J999" s="60"/>
      <c r="K999" s="87"/>
      <c r="L999" s="62"/>
      <c r="M999" s="63"/>
      <c r="N999" s="64"/>
      <c r="O999" s="58"/>
      <c r="P999" s="64"/>
      <c r="Q999" s="58"/>
      <c r="R999" s="52"/>
      <c r="S999" s="60"/>
      <c r="T999" s="60"/>
      <c r="U999" s="60"/>
      <c r="V999" s="60"/>
      <c r="W999" s="20" t="b">
        <f t="shared" ref="W999" si="32">O999&gt;=M999</f>
        <v>1</v>
      </c>
      <c r="X999" s="19" t="b">
        <f t="shared" ref="X999" si="33">Q999&gt;=O999</f>
        <v>1</v>
      </c>
      <c r="Y999" s="19" t="e">
        <f>O999&gt;___Summary!#REF!</f>
        <v>#REF!</v>
      </c>
      <c r="XEU999" s="189"/>
      <c r="XEV999" s="189"/>
      <c r="XEW999" s="189"/>
      <c r="XEX999" s="189"/>
      <c r="XEY999" s="189"/>
      <c r="XEZ999" s="189"/>
      <c r="XFA999" s="189"/>
      <c r="XFB999" s="189"/>
      <c r="XFC999" s="189"/>
      <c r="XFD999" s="189"/>
    </row>
    <row r="1000" spans="1:25 16375:16384" s="54" customFormat="1" ht="42" customHeight="1" x14ac:dyDescent="0.2">
      <c r="A1000" s="60"/>
      <c r="B1000" s="60"/>
      <c r="C1000" s="61"/>
      <c r="D1000" s="61"/>
      <c r="E1000" s="61"/>
      <c r="F1000" s="61"/>
      <c r="G1000" s="61"/>
      <c r="H1000" s="61"/>
      <c r="I1000" s="60"/>
      <c r="J1000" s="60"/>
      <c r="K1000" s="87"/>
      <c r="L1000" s="62"/>
      <c r="M1000" s="63"/>
      <c r="N1000" s="64"/>
      <c r="O1000" s="58"/>
      <c r="P1000" s="64"/>
      <c r="Q1000" s="58"/>
      <c r="R1000" s="52"/>
      <c r="S1000" s="60"/>
      <c r="T1000" s="60"/>
      <c r="U1000" s="60"/>
      <c r="V1000" s="60"/>
      <c r="W1000" s="20"/>
      <c r="X1000" s="19"/>
      <c r="Y1000" s="19"/>
      <c r="XEU1000" s="189"/>
      <c r="XEV1000" s="189"/>
      <c r="XEW1000" s="189"/>
      <c r="XEX1000" s="189"/>
      <c r="XEY1000" s="189"/>
      <c r="XEZ1000" s="189"/>
      <c r="XFA1000" s="189"/>
      <c r="XFB1000" s="189"/>
      <c r="XFC1000" s="189"/>
      <c r="XFD1000" s="189"/>
    </row>
    <row r="1001" spans="1:25 16375:16384" s="54" customFormat="1" ht="42" customHeight="1" x14ac:dyDescent="0.2">
      <c r="A1001" s="60"/>
      <c r="B1001" s="60"/>
      <c r="C1001" s="61"/>
      <c r="D1001" s="61"/>
      <c r="E1001" s="61"/>
      <c r="F1001" s="61"/>
      <c r="G1001" s="61"/>
      <c r="H1001" s="61"/>
      <c r="I1001" s="60"/>
      <c r="J1001" s="60"/>
      <c r="K1001" s="87"/>
      <c r="L1001" s="62"/>
      <c r="M1001" s="63"/>
      <c r="N1001" s="64"/>
      <c r="O1001" s="58"/>
      <c r="P1001" s="64"/>
      <c r="Q1001" s="58"/>
      <c r="R1001" s="52"/>
      <c r="S1001" s="60"/>
      <c r="T1001" s="60"/>
      <c r="U1001" s="60"/>
      <c r="V1001" s="60"/>
      <c r="W1001" s="20"/>
      <c r="X1001" s="19"/>
      <c r="Y1001" s="19"/>
      <c r="XEU1001" s="189"/>
      <c r="XEV1001" s="189"/>
      <c r="XEW1001" s="189"/>
      <c r="XEX1001" s="189"/>
      <c r="XEY1001" s="189"/>
      <c r="XEZ1001" s="189"/>
      <c r="XFA1001" s="189"/>
      <c r="XFB1001" s="189"/>
      <c r="XFC1001" s="189"/>
      <c r="XFD1001" s="189"/>
    </row>
    <row r="1002" spans="1:25 16375:16384" s="54" customFormat="1" ht="42" customHeight="1" x14ac:dyDescent="0.2">
      <c r="A1002" s="60"/>
      <c r="B1002" s="60"/>
      <c r="C1002" s="61"/>
      <c r="D1002" s="61"/>
      <c r="E1002" s="61"/>
      <c r="F1002" s="61"/>
      <c r="G1002" s="61"/>
      <c r="H1002" s="61"/>
      <c r="I1002" s="60"/>
      <c r="J1002" s="60"/>
      <c r="K1002" s="87"/>
      <c r="L1002" s="62"/>
      <c r="M1002" s="63"/>
      <c r="N1002" s="64"/>
      <c r="O1002" s="58"/>
      <c r="P1002" s="64"/>
      <c r="Q1002" s="58"/>
      <c r="R1002" s="52"/>
      <c r="S1002" s="60"/>
      <c r="T1002" s="60"/>
      <c r="U1002" s="60"/>
      <c r="V1002" s="60"/>
      <c r="W1002" s="20"/>
      <c r="X1002" s="19"/>
      <c r="Y1002" s="19"/>
      <c r="XEU1002" s="189"/>
      <c r="XEV1002" s="189"/>
      <c r="XEW1002" s="189"/>
      <c r="XEX1002" s="189"/>
      <c r="XEY1002" s="189"/>
      <c r="XEZ1002" s="189"/>
      <c r="XFA1002" s="189"/>
      <c r="XFB1002" s="189"/>
      <c r="XFC1002" s="189"/>
      <c r="XFD1002" s="189"/>
    </row>
    <row r="1003" spans="1:25 16375:16384" s="54" customFormat="1" ht="42" customHeight="1" x14ac:dyDescent="0.2">
      <c r="A1003" s="60"/>
      <c r="B1003" s="60"/>
      <c r="C1003" s="61"/>
      <c r="D1003" s="61"/>
      <c r="E1003" s="61"/>
      <c r="F1003" s="61"/>
      <c r="G1003" s="61"/>
      <c r="H1003" s="61"/>
      <c r="I1003" s="60"/>
      <c r="J1003" s="60"/>
      <c r="K1003" s="87"/>
      <c r="L1003" s="62"/>
      <c r="M1003" s="63"/>
      <c r="N1003" s="64"/>
      <c r="O1003" s="58"/>
      <c r="P1003" s="64"/>
      <c r="Q1003" s="58"/>
      <c r="R1003" s="52"/>
      <c r="S1003" s="60"/>
      <c r="T1003" s="60"/>
      <c r="U1003" s="60"/>
      <c r="V1003" s="60"/>
      <c r="W1003" s="20"/>
      <c r="X1003" s="19"/>
      <c r="Y1003" s="19"/>
      <c r="XEU1003" s="189"/>
      <c r="XEV1003" s="189"/>
      <c r="XEW1003" s="189"/>
      <c r="XEX1003" s="189"/>
      <c r="XEY1003" s="189"/>
      <c r="XEZ1003" s="189"/>
      <c r="XFA1003" s="189"/>
      <c r="XFB1003" s="189"/>
      <c r="XFC1003" s="189"/>
      <c r="XFD1003" s="189"/>
    </row>
    <row r="1004" spans="1:25 16375:16384" s="54" customFormat="1" ht="42" customHeight="1" x14ac:dyDescent="0.2">
      <c r="A1004" s="60"/>
      <c r="B1004" s="60"/>
      <c r="C1004" s="61"/>
      <c r="D1004" s="61"/>
      <c r="E1004" s="61"/>
      <c r="F1004" s="61"/>
      <c r="G1004" s="61"/>
      <c r="H1004" s="61"/>
      <c r="I1004" s="60"/>
      <c r="J1004" s="60"/>
      <c r="K1004" s="87"/>
      <c r="L1004" s="62"/>
      <c r="M1004" s="63"/>
      <c r="N1004" s="64"/>
      <c r="O1004" s="58"/>
      <c r="P1004" s="64"/>
      <c r="Q1004" s="58"/>
      <c r="R1004" s="52"/>
      <c r="S1004" s="60"/>
      <c r="T1004" s="60"/>
      <c r="U1004" s="60"/>
      <c r="V1004" s="60"/>
      <c r="W1004" s="20"/>
      <c r="X1004" s="19"/>
      <c r="Y1004" s="19"/>
      <c r="XEU1004" s="189"/>
      <c r="XEV1004" s="189"/>
      <c r="XEW1004" s="189"/>
      <c r="XEX1004" s="189"/>
      <c r="XEY1004" s="189"/>
      <c r="XEZ1004" s="189"/>
      <c r="XFA1004" s="189"/>
      <c r="XFB1004" s="189"/>
      <c r="XFC1004" s="189"/>
      <c r="XFD1004" s="189"/>
    </row>
    <row r="1005" spans="1:25 16375:16384" s="54" customFormat="1" ht="42" customHeight="1" x14ac:dyDescent="0.2">
      <c r="A1005" s="60"/>
      <c r="B1005" s="60"/>
      <c r="C1005" s="61"/>
      <c r="D1005" s="61"/>
      <c r="E1005" s="61"/>
      <c r="F1005" s="61"/>
      <c r="G1005" s="61"/>
      <c r="H1005" s="61"/>
      <c r="I1005" s="60"/>
      <c r="J1005" s="60"/>
      <c r="K1005" s="87"/>
      <c r="L1005" s="62"/>
      <c r="M1005" s="63"/>
      <c r="N1005" s="64"/>
      <c r="O1005" s="58"/>
      <c r="P1005" s="64"/>
      <c r="Q1005" s="58"/>
      <c r="R1005" s="52"/>
      <c r="S1005" s="60"/>
      <c r="T1005" s="60"/>
      <c r="U1005" s="60"/>
      <c r="V1005" s="60"/>
      <c r="W1005" s="20"/>
      <c r="X1005" s="19"/>
      <c r="Y1005" s="19"/>
      <c r="XEU1005" s="189"/>
      <c r="XEV1005" s="189"/>
      <c r="XEW1005" s="189"/>
      <c r="XEX1005" s="189"/>
      <c r="XEY1005" s="189"/>
      <c r="XEZ1005" s="189"/>
      <c r="XFA1005" s="189"/>
      <c r="XFB1005" s="189"/>
      <c r="XFC1005" s="189"/>
      <c r="XFD1005" s="189"/>
    </row>
    <row r="1006" spans="1:25 16375:16384" s="54" customFormat="1" ht="42" customHeight="1" x14ac:dyDescent="0.2">
      <c r="A1006" s="60"/>
      <c r="B1006" s="60"/>
      <c r="C1006" s="61"/>
      <c r="D1006" s="61"/>
      <c r="E1006" s="61"/>
      <c r="F1006" s="61"/>
      <c r="G1006" s="61"/>
      <c r="H1006" s="61"/>
      <c r="I1006" s="60"/>
      <c r="J1006" s="60"/>
      <c r="K1006" s="87"/>
      <c r="L1006" s="62"/>
      <c r="M1006" s="63"/>
      <c r="N1006" s="64"/>
      <c r="O1006" s="58"/>
      <c r="P1006" s="64"/>
      <c r="Q1006" s="58"/>
      <c r="R1006" s="52"/>
      <c r="S1006" s="60"/>
      <c r="T1006" s="60"/>
      <c r="U1006" s="60"/>
      <c r="V1006" s="60"/>
      <c r="W1006" s="20"/>
      <c r="X1006" s="19"/>
      <c r="Y1006" s="19"/>
      <c r="XEU1006" s="189"/>
      <c r="XEV1006" s="189"/>
      <c r="XEW1006" s="189"/>
      <c r="XEX1006" s="189"/>
      <c r="XEY1006" s="189"/>
      <c r="XEZ1006" s="189"/>
      <c r="XFA1006" s="189"/>
      <c r="XFB1006" s="189"/>
      <c r="XFC1006" s="189"/>
      <c r="XFD1006" s="189"/>
    </row>
    <row r="1007" spans="1:25 16375:16384" s="54" customFormat="1" ht="42" customHeight="1" x14ac:dyDescent="0.2">
      <c r="A1007" s="60"/>
      <c r="B1007" s="60"/>
      <c r="C1007" s="61"/>
      <c r="D1007" s="61"/>
      <c r="E1007" s="61"/>
      <c r="F1007" s="61"/>
      <c r="G1007" s="61"/>
      <c r="H1007" s="61"/>
      <c r="I1007" s="60"/>
      <c r="J1007" s="60"/>
      <c r="K1007" s="87"/>
      <c r="L1007" s="62"/>
      <c r="M1007" s="63"/>
      <c r="N1007" s="64"/>
      <c r="O1007" s="58"/>
      <c r="P1007" s="64"/>
      <c r="Q1007" s="58"/>
      <c r="R1007" s="52"/>
      <c r="S1007" s="60"/>
      <c r="T1007" s="60"/>
      <c r="U1007" s="60"/>
      <c r="V1007" s="60"/>
      <c r="W1007" s="20"/>
      <c r="X1007" s="19"/>
      <c r="Y1007" s="19"/>
      <c r="XEU1007" s="189"/>
      <c r="XEV1007" s="189"/>
      <c r="XEW1007" s="189"/>
      <c r="XEX1007" s="189"/>
      <c r="XEY1007" s="189"/>
      <c r="XEZ1007" s="189"/>
      <c r="XFA1007" s="189"/>
      <c r="XFB1007" s="189"/>
      <c r="XFC1007" s="189"/>
      <c r="XFD1007" s="189"/>
    </row>
    <row r="1008" spans="1:25 16375:16384" s="54" customFormat="1" ht="42" customHeight="1" x14ac:dyDescent="0.2">
      <c r="A1008" s="60"/>
      <c r="B1008" s="60"/>
      <c r="C1008" s="61"/>
      <c r="D1008" s="61"/>
      <c r="E1008" s="61"/>
      <c r="F1008" s="61"/>
      <c r="G1008" s="61"/>
      <c r="H1008" s="61"/>
      <c r="I1008" s="60"/>
      <c r="J1008" s="60"/>
      <c r="K1008" s="87"/>
      <c r="L1008" s="62"/>
      <c r="M1008" s="63"/>
      <c r="N1008" s="64"/>
      <c r="O1008" s="58"/>
      <c r="P1008" s="64"/>
      <c r="Q1008" s="58"/>
      <c r="R1008" s="52"/>
      <c r="S1008" s="60"/>
      <c r="T1008" s="60"/>
      <c r="U1008" s="60"/>
      <c r="V1008" s="60"/>
      <c r="W1008" s="20"/>
      <c r="X1008" s="19"/>
      <c r="Y1008" s="19"/>
      <c r="XEU1008" s="189"/>
      <c r="XEV1008" s="189"/>
      <c r="XEW1008" s="189"/>
      <c r="XEX1008" s="189"/>
      <c r="XEY1008" s="189"/>
      <c r="XEZ1008" s="189"/>
      <c r="XFA1008" s="189"/>
      <c r="XFB1008" s="189"/>
      <c r="XFC1008" s="189"/>
      <c r="XFD1008" s="189"/>
    </row>
    <row r="1009" spans="1:25 16375:16384" s="54" customFormat="1" ht="42" customHeight="1" x14ac:dyDescent="0.2">
      <c r="A1009" s="60"/>
      <c r="B1009" s="60"/>
      <c r="C1009" s="61"/>
      <c r="D1009" s="61"/>
      <c r="E1009" s="61"/>
      <c r="F1009" s="61"/>
      <c r="G1009" s="61"/>
      <c r="H1009" s="61"/>
      <c r="I1009" s="60"/>
      <c r="J1009" s="60"/>
      <c r="K1009" s="87"/>
      <c r="L1009" s="62"/>
      <c r="M1009" s="63"/>
      <c r="N1009" s="64"/>
      <c r="O1009" s="58"/>
      <c r="P1009" s="64"/>
      <c r="Q1009" s="58"/>
      <c r="R1009" s="52"/>
      <c r="S1009" s="60"/>
      <c r="T1009" s="60"/>
      <c r="U1009" s="60"/>
      <c r="V1009" s="60"/>
      <c r="W1009" s="20"/>
      <c r="X1009" s="19"/>
      <c r="Y1009" s="19"/>
      <c r="XEU1009" s="189"/>
      <c r="XEV1009" s="189"/>
      <c r="XEW1009" s="189"/>
      <c r="XEX1009" s="189"/>
      <c r="XEY1009" s="189"/>
      <c r="XEZ1009" s="189"/>
      <c r="XFA1009" s="189"/>
      <c r="XFB1009" s="189"/>
      <c r="XFC1009" s="189"/>
      <c r="XFD1009" s="189"/>
    </row>
    <row r="1010" spans="1:25 16375:16384" s="54" customFormat="1" ht="42" customHeight="1" x14ac:dyDescent="0.2">
      <c r="A1010" s="60"/>
      <c r="B1010" s="60"/>
      <c r="C1010" s="61"/>
      <c r="D1010" s="61"/>
      <c r="E1010" s="61"/>
      <c r="F1010" s="61"/>
      <c r="G1010" s="61"/>
      <c r="H1010" s="61"/>
      <c r="I1010" s="60"/>
      <c r="J1010" s="60"/>
      <c r="K1010" s="87"/>
      <c r="L1010" s="62"/>
      <c r="M1010" s="63"/>
      <c r="N1010" s="64"/>
      <c r="O1010" s="58"/>
      <c r="P1010" s="64"/>
      <c r="Q1010" s="58"/>
      <c r="R1010" s="52"/>
      <c r="S1010" s="60"/>
      <c r="T1010" s="60"/>
      <c r="U1010" s="60"/>
      <c r="V1010" s="60"/>
      <c r="W1010" s="20"/>
      <c r="X1010" s="19"/>
      <c r="Y1010" s="19"/>
      <c r="XEU1010" s="189"/>
      <c r="XEV1010" s="189"/>
      <c r="XEW1010" s="189"/>
      <c r="XEX1010" s="189"/>
      <c r="XEY1010" s="189"/>
      <c r="XEZ1010" s="189"/>
      <c r="XFA1010" s="189"/>
      <c r="XFB1010" s="189"/>
      <c r="XFC1010" s="189"/>
      <c r="XFD1010" s="189"/>
    </row>
    <row r="1011" spans="1:25 16375:16384" s="54" customFormat="1" ht="42" customHeight="1" x14ac:dyDescent="0.2">
      <c r="A1011" s="60"/>
      <c r="B1011" s="60"/>
      <c r="C1011" s="61"/>
      <c r="D1011" s="61"/>
      <c r="E1011" s="61"/>
      <c r="F1011" s="61"/>
      <c r="G1011" s="61"/>
      <c r="H1011" s="61"/>
      <c r="I1011" s="60"/>
      <c r="J1011" s="60"/>
      <c r="K1011" s="87"/>
      <c r="L1011" s="62"/>
      <c r="M1011" s="63"/>
      <c r="N1011" s="64"/>
      <c r="O1011" s="58"/>
      <c r="P1011" s="64"/>
      <c r="Q1011" s="58"/>
      <c r="R1011" s="52"/>
      <c r="S1011" s="60"/>
      <c r="T1011" s="60"/>
      <c r="U1011" s="60"/>
      <c r="V1011" s="60"/>
      <c r="W1011" s="20"/>
      <c r="X1011" s="19"/>
      <c r="Y1011" s="19"/>
      <c r="XEU1011" s="189"/>
      <c r="XEV1011" s="189"/>
      <c r="XEW1011" s="189"/>
      <c r="XEX1011" s="189"/>
      <c r="XEY1011" s="189"/>
      <c r="XEZ1011" s="189"/>
      <c r="XFA1011" s="189"/>
      <c r="XFB1011" s="189"/>
      <c r="XFC1011" s="189"/>
      <c r="XFD1011" s="189"/>
    </row>
    <row r="1012" spans="1:25 16375:16384" s="54" customFormat="1" ht="42" customHeight="1" x14ac:dyDescent="0.2">
      <c r="A1012" s="60"/>
      <c r="B1012" s="60"/>
      <c r="C1012" s="61"/>
      <c r="D1012" s="61"/>
      <c r="E1012" s="61"/>
      <c r="F1012" s="61"/>
      <c r="G1012" s="61"/>
      <c r="H1012" s="61"/>
      <c r="I1012" s="60"/>
      <c r="J1012" s="60"/>
      <c r="K1012" s="87"/>
      <c r="L1012" s="62"/>
      <c r="M1012" s="63"/>
      <c r="N1012" s="64"/>
      <c r="O1012" s="58"/>
      <c r="P1012" s="64"/>
      <c r="Q1012" s="58"/>
      <c r="R1012" s="52"/>
      <c r="S1012" s="60"/>
      <c r="T1012" s="60"/>
      <c r="U1012" s="60"/>
      <c r="V1012" s="60"/>
      <c r="W1012" s="20"/>
      <c r="X1012" s="19"/>
      <c r="Y1012" s="19"/>
      <c r="XEU1012" s="189"/>
      <c r="XEV1012" s="189"/>
      <c r="XEW1012" s="189"/>
      <c r="XEX1012" s="189"/>
      <c r="XEY1012" s="189"/>
      <c r="XEZ1012" s="189"/>
      <c r="XFA1012" s="189"/>
      <c r="XFB1012" s="189"/>
      <c r="XFC1012" s="189"/>
      <c r="XFD1012" s="189"/>
    </row>
    <row r="1013" spans="1:25 16375:16384" s="54" customFormat="1" ht="42" customHeight="1" x14ac:dyDescent="0.2">
      <c r="A1013" s="60"/>
      <c r="B1013" s="60"/>
      <c r="C1013" s="61"/>
      <c r="D1013" s="61"/>
      <c r="E1013" s="61"/>
      <c r="F1013" s="61"/>
      <c r="G1013" s="61"/>
      <c r="H1013" s="61"/>
      <c r="I1013" s="60"/>
      <c r="J1013" s="60"/>
      <c r="K1013" s="87"/>
      <c r="L1013" s="62"/>
      <c r="M1013" s="63"/>
      <c r="N1013" s="64"/>
      <c r="O1013" s="58"/>
      <c r="P1013" s="64"/>
      <c r="Q1013" s="58"/>
      <c r="R1013" s="52"/>
      <c r="S1013" s="60"/>
      <c r="T1013" s="60"/>
      <c r="U1013" s="60"/>
      <c r="V1013" s="60"/>
      <c r="W1013" s="20"/>
      <c r="X1013" s="19"/>
      <c r="Y1013" s="19"/>
      <c r="XEU1013" s="189"/>
      <c r="XEV1013" s="189"/>
      <c r="XEW1013" s="189"/>
      <c r="XEX1013" s="189"/>
      <c r="XEY1013" s="189"/>
      <c r="XEZ1013" s="189"/>
      <c r="XFA1013" s="189"/>
      <c r="XFB1013" s="189"/>
      <c r="XFC1013" s="189"/>
      <c r="XFD1013" s="189"/>
    </row>
    <row r="1014" spans="1:25 16375:16384" s="54" customFormat="1" ht="42" customHeight="1" x14ac:dyDescent="0.2">
      <c r="A1014" s="60"/>
      <c r="B1014" s="60"/>
      <c r="C1014" s="61"/>
      <c r="D1014" s="61"/>
      <c r="E1014" s="61"/>
      <c r="F1014" s="61"/>
      <c r="G1014" s="61"/>
      <c r="H1014" s="61"/>
      <c r="I1014" s="60"/>
      <c r="J1014" s="60"/>
      <c r="K1014" s="87"/>
      <c r="L1014" s="62"/>
      <c r="M1014" s="63"/>
      <c r="N1014" s="64"/>
      <c r="O1014" s="58"/>
      <c r="P1014" s="64"/>
      <c r="Q1014" s="58"/>
      <c r="R1014" s="52"/>
      <c r="S1014" s="60"/>
      <c r="T1014" s="60"/>
      <c r="U1014" s="60"/>
      <c r="V1014" s="60"/>
      <c r="W1014" s="20"/>
      <c r="X1014" s="19"/>
      <c r="Y1014" s="19"/>
      <c r="XEU1014" s="189"/>
      <c r="XEV1014" s="189"/>
      <c r="XEW1014" s="189"/>
      <c r="XEX1014" s="189"/>
      <c r="XEY1014" s="189"/>
      <c r="XEZ1014" s="189"/>
      <c r="XFA1014" s="189"/>
      <c r="XFB1014" s="189"/>
      <c r="XFC1014" s="189"/>
      <c r="XFD1014" s="189"/>
    </row>
    <row r="1015" spans="1:25 16375:16384" s="54" customFormat="1" ht="42" customHeight="1" x14ac:dyDescent="0.2">
      <c r="A1015" s="60"/>
      <c r="B1015" s="60"/>
      <c r="C1015" s="61"/>
      <c r="D1015" s="61"/>
      <c r="E1015" s="61"/>
      <c r="F1015" s="61"/>
      <c r="G1015" s="61"/>
      <c r="H1015" s="61"/>
      <c r="I1015" s="60"/>
      <c r="J1015" s="60"/>
      <c r="K1015" s="87"/>
      <c r="L1015" s="62"/>
      <c r="M1015" s="63"/>
      <c r="N1015" s="64"/>
      <c r="O1015" s="58"/>
      <c r="P1015" s="64"/>
      <c r="Q1015" s="58"/>
      <c r="R1015" s="52"/>
      <c r="S1015" s="60"/>
      <c r="T1015" s="60"/>
      <c r="U1015" s="60"/>
      <c r="V1015" s="60"/>
      <c r="W1015" s="20"/>
      <c r="X1015" s="19"/>
      <c r="Y1015" s="19"/>
      <c r="XEU1015" s="189"/>
      <c r="XEV1015" s="189"/>
      <c r="XEW1015" s="189"/>
      <c r="XEX1015" s="189"/>
      <c r="XEY1015" s="189"/>
      <c r="XEZ1015" s="189"/>
      <c r="XFA1015" s="189"/>
      <c r="XFB1015" s="189"/>
      <c r="XFC1015" s="189"/>
      <c r="XFD1015" s="189"/>
    </row>
    <row r="1016" spans="1:25 16375:16384" s="54" customFormat="1" ht="42" customHeight="1" x14ac:dyDescent="0.2">
      <c r="A1016" s="60"/>
      <c r="B1016" s="60"/>
      <c r="C1016" s="61"/>
      <c r="D1016" s="61"/>
      <c r="E1016" s="61"/>
      <c r="F1016" s="61"/>
      <c r="G1016" s="61"/>
      <c r="H1016" s="61"/>
      <c r="I1016" s="60"/>
      <c r="J1016" s="60"/>
      <c r="K1016" s="87"/>
      <c r="L1016" s="62"/>
      <c r="M1016" s="63"/>
      <c r="N1016" s="64"/>
      <c r="O1016" s="58"/>
      <c r="P1016" s="64"/>
      <c r="Q1016" s="58"/>
      <c r="R1016" s="52"/>
      <c r="S1016" s="60"/>
      <c r="T1016" s="60"/>
      <c r="U1016" s="60"/>
      <c r="V1016" s="60"/>
      <c r="W1016" s="20"/>
      <c r="X1016" s="19"/>
      <c r="Y1016" s="19"/>
      <c r="XEU1016" s="189"/>
      <c r="XEV1016" s="189"/>
      <c r="XEW1016" s="189"/>
      <c r="XEX1016" s="189"/>
      <c r="XEY1016" s="189"/>
      <c r="XEZ1016" s="189"/>
      <c r="XFA1016" s="189"/>
      <c r="XFB1016" s="189"/>
      <c r="XFC1016" s="189"/>
      <c r="XFD1016" s="189"/>
    </row>
    <row r="1017" spans="1:25 16375:16384" s="54" customFormat="1" ht="42" customHeight="1" x14ac:dyDescent="0.2">
      <c r="A1017" s="60"/>
      <c r="B1017" s="60"/>
      <c r="C1017" s="61"/>
      <c r="D1017" s="61"/>
      <c r="E1017" s="61"/>
      <c r="F1017" s="61"/>
      <c r="G1017" s="61"/>
      <c r="H1017" s="61"/>
      <c r="I1017" s="60"/>
      <c r="J1017" s="60"/>
      <c r="K1017" s="87"/>
      <c r="L1017" s="62"/>
      <c r="M1017" s="63"/>
      <c r="N1017" s="64"/>
      <c r="O1017" s="58"/>
      <c r="P1017" s="64"/>
      <c r="Q1017" s="58"/>
      <c r="R1017" s="52"/>
      <c r="S1017" s="60"/>
      <c r="T1017" s="60"/>
      <c r="U1017" s="60"/>
      <c r="V1017" s="60"/>
      <c r="W1017" s="20"/>
      <c r="X1017" s="19"/>
      <c r="Y1017" s="19"/>
      <c r="XEU1017" s="189"/>
      <c r="XEV1017" s="189"/>
      <c r="XEW1017" s="189"/>
      <c r="XEX1017" s="189"/>
      <c r="XEY1017" s="189"/>
      <c r="XEZ1017" s="189"/>
      <c r="XFA1017" s="189"/>
      <c r="XFB1017" s="189"/>
      <c r="XFC1017" s="189"/>
      <c r="XFD1017" s="189"/>
    </row>
    <row r="1018" spans="1:25 16375:16384" s="54" customFormat="1" ht="42" customHeight="1" x14ac:dyDescent="0.2">
      <c r="A1018" s="60"/>
      <c r="B1018" s="60"/>
      <c r="C1018" s="61"/>
      <c r="D1018" s="61"/>
      <c r="E1018" s="61"/>
      <c r="F1018" s="61"/>
      <c r="G1018" s="61"/>
      <c r="H1018" s="61"/>
      <c r="I1018" s="60"/>
      <c r="J1018" s="60"/>
      <c r="K1018" s="87"/>
      <c r="L1018" s="62"/>
      <c r="M1018" s="63"/>
      <c r="N1018" s="64"/>
      <c r="O1018" s="58"/>
      <c r="P1018" s="64"/>
      <c r="Q1018" s="58"/>
      <c r="R1018" s="52"/>
      <c r="S1018" s="60"/>
      <c r="T1018" s="60"/>
      <c r="U1018" s="60"/>
      <c r="V1018" s="60"/>
      <c r="W1018" s="20"/>
      <c r="X1018" s="19"/>
      <c r="Y1018" s="19"/>
      <c r="XEU1018" s="189"/>
      <c r="XEV1018" s="189"/>
      <c r="XEW1018" s="189"/>
      <c r="XEX1018" s="189"/>
      <c r="XEY1018" s="189"/>
      <c r="XEZ1018" s="189"/>
      <c r="XFA1018" s="189"/>
      <c r="XFB1018" s="189"/>
      <c r="XFC1018" s="189"/>
      <c r="XFD1018" s="189"/>
    </row>
    <row r="1019" spans="1:25 16375:16384" s="54" customFormat="1" ht="42" customHeight="1" x14ac:dyDescent="0.2">
      <c r="A1019" s="60"/>
      <c r="B1019" s="60"/>
      <c r="C1019" s="61"/>
      <c r="D1019" s="61"/>
      <c r="E1019" s="61"/>
      <c r="F1019" s="61"/>
      <c r="G1019" s="61"/>
      <c r="H1019" s="61"/>
      <c r="I1019" s="60"/>
      <c r="J1019" s="60"/>
      <c r="K1019" s="87"/>
      <c r="L1019" s="62"/>
      <c r="M1019" s="63"/>
      <c r="N1019" s="64"/>
      <c r="O1019" s="58"/>
      <c r="P1019" s="64"/>
      <c r="Q1019" s="58"/>
      <c r="R1019" s="52"/>
      <c r="S1019" s="60"/>
      <c r="T1019" s="60"/>
      <c r="U1019" s="60"/>
      <c r="V1019" s="60"/>
      <c r="W1019" s="20"/>
      <c r="X1019" s="19"/>
      <c r="Y1019" s="19"/>
      <c r="XEU1019" s="189"/>
      <c r="XEV1019" s="189"/>
      <c r="XEW1019" s="189"/>
      <c r="XEX1019" s="189"/>
      <c r="XEY1019" s="189"/>
      <c r="XEZ1019" s="189"/>
      <c r="XFA1019" s="189"/>
      <c r="XFB1019" s="189"/>
      <c r="XFC1019" s="189"/>
      <c r="XFD1019" s="189"/>
    </row>
    <row r="1020" spans="1:25 16375:16384" s="54" customFormat="1" ht="42" customHeight="1" x14ac:dyDescent="0.2">
      <c r="A1020" s="60"/>
      <c r="B1020" s="60"/>
      <c r="C1020" s="61"/>
      <c r="D1020" s="61"/>
      <c r="E1020" s="61"/>
      <c r="F1020" s="61"/>
      <c r="G1020" s="61"/>
      <c r="H1020" s="61"/>
      <c r="I1020" s="60"/>
      <c r="J1020" s="60"/>
      <c r="K1020" s="87"/>
      <c r="L1020" s="62"/>
      <c r="M1020" s="63"/>
      <c r="N1020" s="64"/>
      <c r="O1020" s="58"/>
      <c r="P1020" s="64"/>
      <c r="Q1020" s="58"/>
      <c r="R1020" s="52"/>
      <c r="S1020" s="60"/>
      <c r="T1020" s="60"/>
      <c r="U1020" s="60"/>
      <c r="V1020" s="60"/>
      <c r="W1020" s="20"/>
      <c r="X1020" s="19"/>
      <c r="Y1020" s="19"/>
      <c r="XEU1020" s="189"/>
      <c r="XEV1020" s="189"/>
      <c r="XEW1020" s="189"/>
      <c r="XEX1020" s="189"/>
      <c r="XEY1020" s="189"/>
      <c r="XEZ1020" s="189"/>
      <c r="XFA1020" s="189"/>
      <c r="XFB1020" s="189"/>
      <c r="XFC1020" s="189"/>
      <c r="XFD1020" s="189"/>
    </row>
    <row r="1021" spans="1:25 16375:16384" s="54" customFormat="1" ht="42" customHeight="1" x14ac:dyDescent="0.2">
      <c r="A1021" s="60"/>
      <c r="B1021" s="60"/>
      <c r="C1021" s="61"/>
      <c r="D1021" s="61"/>
      <c r="E1021" s="61"/>
      <c r="F1021" s="61"/>
      <c r="G1021" s="61"/>
      <c r="H1021" s="61"/>
      <c r="I1021" s="60"/>
      <c r="J1021" s="60"/>
      <c r="K1021" s="87"/>
      <c r="L1021" s="62"/>
      <c r="M1021" s="63"/>
      <c r="N1021" s="64"/>
      <c r="O1021" s="58"/>
      <c r="P1021" s="64"/>
      <c r="Q1021" s="58"/>
      <c r="R1021" s="52"/>
      <c r="S1021" s="60"/>
      <c r="T1021" s="60"/>
      <c r="U1021" s="60"/>
      <c r="V1021" s="60"/>
      <c r="W1021" s="20"/>
      <c r="X1021" s="19"/>
      <c r="Y1021" s="19"/>
      <c r="XEU1021" s="189"/>
      <c r="XEV1021" s="189"/>
      <c r="XEW1021" s="189"/>
      <c r="XEX1021" s="189"/>
      <c r="XEY1021" s="189"/>
      <c r="XEZ1021" s="189"/>
      <c r="XFA1021" s="189"/>
      <c r="XFB1021" s="189"/>
      <c r="XFC1021" s="189"/>
      <c r="XFD1021" s="189"/>
    </row>
    <row r="1022" spans="1:25 16375:16384" s="54" customFormat="1" ht="42" customHeight="1" x14ac:dyDescent="0.2">
      <c r="A1022" s="60"/>
      <c r="B1022" s="60"/>
      <c r="C1022" s="61"/>
      <c r="D1022" s="61"/>
      <c r="E1022" s="61"/>
      <c r="F1022" s="61"/>
      <c r="G1022" s="61"/>
      <c r="H1022" s="61"/>
      <c r="I1022" s="60"/>
      <c r="J1022" s="60"/>
      <c r="K1022" s="87"/>
      <c r="L1022" s="62"/>
      <c r="M1022" s="63"/>
      <c r="N1022" s="64"/>
      <c r="O1022" s="58"/>
      <c r="P1022" s="64"/>
      <c r="Q1022" s="58"/>
      <c r="R1022" s="52"/>
      <c r="S1022" s="60"/>
      <c r="T1022" s="60"/>
      <c r="U1022" s="60"/>
      <c r="V1022" s="60"/>
      <c r="W1022" s="20"/>
      <c r="X1022" s="19"/>
      <c r="Y1022" s="19"/>
      <c r="XEU1022" s="189"/>
      <c r="XEV1022" s="189"/>
      <c r="XEW1022" s="189"/>
      <c r="XEX1022" s="189"/>
      <c r="XEY1022" s="189"/>
      <c r="XEZ1022" s="189"/>
      <c r="XFA1022" s="189"/>
      <c r="XFB1022" s="189"/>
      <c r="XFC1022" s="189"/>
      <c r="XFD1022" s="189"/>
    </row>
    <row r="1023" spans="1:25 16375:16384" s="54" customFormat="1" ht="42" customHeight="1" x14ac:dyDescent="0.2">
      <c r="A1023" s="60"/>
      <c r="B1023" s="60"/>
      <c r="C1023" s="61"/>
      <c r="D1023" s="61"/>
      <c r="E1023" s="61"/>
      <c r="F1023" s="61"/>
      <c r="G1023" s="61"/>
      <c r="H1023" s="61"/>
      <c r="I1023" s="60"/>
      <c r="J1023" s="60"/>
      <c r="K1023" s="87"/>
      <c r="L1023" s="62"/>
      <c r="M1023" s="63"/>
      <c r="N1023" s="64"/>
      <c r="O1023" s="58"/>
      <c r="P1023" s="64"/>
      <c r="Q1023" s="58"/>
      <c r="R1023" s="52"/>
      <c r="S1023" s="60"/>
      <c r="T1023" s="60"/>
      <c r="U1023" s="60"/>
      <c r="V1023" s="60"/>
      <c r="W1023" s="20"/>
      <c r="X1023" s="19"/>
      <c r="Y1023" s="19"/>
      <c r="XEU1023" s="189"/>
      <c r="XEV1023" s="189"/>
      <c r="XEW1023" s="189"/>
      <c r="XEX1023" s="189"/>
      <c r="XEY1023" s="189"/>
      <c r="XEZ1023" s="189"/>
      <c r="XFA1023" s="189"/>
      <c r="XFB1023" s="189"/>
      <c r="XFC1023" s="189"/>
      <c r="XFD1023" s="189"/>
    </row>
    <row r="1024" spans="1:25 16375:16384" s="54" customFormat="1" ht="42" customHeight="1" x14ac:dyDescent="0.2">
      <c r="A1024" s="60"/>
      <c r="B1024" s="60"/>
      <c r="C1024" s="61"/>
      <c r="D1024" s="61"/>
      <c r="E1024" s="61"/>
      <c r="F1024" s="61"/>
      <c r="G1024" s="61"/>
      <c r="H1024" s="61"/>
      <c r="I1024" s="60"/>
      <c r="J1024" s="60"/>
      <c r="K1024" s="87"/>
      <c r="L1024" s="62"/>
      <c r="M1024" s="63"/>
      <c r="N1024" s="64"/>
      <c r="O1024" s="58"/>
      <c r="P1024" s="64"/>
      <c r="Q1024" s="58"/>
      <c r="R1024" s="52"/>
      <c r="S1024" s="60"/>
      <c r="T1024" s="60"/>
      <c r="U1024" s="60"/>
      <c r="V1024" s="60"/>
      <c r="W1024" s="20"/>
      <c r="X1024" s="19"/>
      <c r="Y1024" s="19"/>
      <c r="XEU1024" s="189"/>
      <c r="XEV1024" s="189"/>
      <c r="XEW1024" s="189"/>
      <c r="XEX1024" s="189"/>
      <c r="XEY1024" s="189"/>
      <c r="XEZ1024" s="189"/>
      <c r="XFA1024" s="189"/>
      <c r="XFB1024" s="189"/>
      <c r="XFC1024" s="189"/>
      <c r="XFD1024" s="189"/>
    </row>
    <row r="1025" spans="1:25 16375:16384" s="54" customFormat="1" ht="42" customHeight="1" x14ac:dyDescent="0.2">
      <c r="A1025" s="60"/>
      <c r="B1025" s="60"/>
      <c r="C1025" s="61"/>
      <c r="D1025" s="61"/>
      <c r="E1025" s="61"/>
      <c r="F1025" s="61"/>
      <c r="G1025" s="61"/>
      <c r="H1025" s="61"/>
      <c r="I1025" s="60"/>
      <c r="J1025" s="60"/>
      <c r="K1025" s="87"/>
      <c r="L1025" s="62"/>
      <c r="M1025" s="63"/>
      <c r="N1025" s="64"/>
      <c r="O1025" s="58"/>
      <c r="P1025" s="64"/>
      <c r="Q1025" s="58"/>
      <c r="R1025" s="52"/>
      <c r="S1025" s="60"/>
      <c r="T1025" s="60"/>
      <c r="U1025" s="60"/>
      <c r="V1025" s="60"/>
      <c r="W1025" s="20"/>
      <c r="X1025" s="19"/>
      <c r="Y1025" s="19"/>
      <c r="XEU1025" s="189"/>
      <c r="XEV1025" s="189"/>
      <c r="XEW1025" s="189"/>
      <c r="XEX1025" s="189"/>
      <c r="XEY1025" s="189"/>
      <c r="XEZ1025" s="189"/>
      <c r="XFA1025" s="189"/>
      <c r="XFB1025" s="189"/>
      <c r="XFC1025" s="189"/>
      <c r="XFD1025" s="189"/>
    </row>
    <row r="1026" spans="1:25 16375:16384" s="54" customFormat="1" ht="42" customHeight="1" x14ac:dyDescent="0.2">
      <c r="A1026" s="60"/>
      <c r="B1026" s="60"/>
      <c r="C1026" s="61"/>
      <c r="D1026" s="61"/>
      <c r="E1026" s="61"/>
      <c r="F1026" s="61"/>
      <c r="G1026" s="61"/>
      <c r="H1026" s="61"/>
      <c r="I1026" s="60"/>
      <c r="J1026" s="60"/>
      <c r="K1026" s="87"/>
      <c r="L1026" s="62"/>
      <c r="M1026" s="63"/>
      <c r="N1026" s="64"/>
      <c r="O1026" s="58"/>
      <c r="P1026" s="64"/>
      <c r="Q1026" s="58"/>
      <c r="R1026" s="52"/>
      <c r="S1026" s="60"/>
      <c r="T1026" s="60"/>
      <c r="U1026" s="60"/>
      <c r="V1026" s="60"/>
      <c r="W1026" s="20"/>
      <c r="X1026" s="19"/>
      <c r="Y1026" s="19"/>
      <c r="XEU1026" s="189"/>
      <c r="XEV1026" s="189"/>
      <c r="XEW1026" s="189"/>
      <c r="XEX1026" s="189"/>
      <c r="XEY1026" s="189"/>
      <c r="XEZ1026" s="189"/>
      <c r="XFA1026" s="189"/>
      <c r="XFB1026" s="189"/>
      <c r="XFC1026" s="189"/>
      <c r="XFD1026" s="189"/>
    </row>
    <row r="1027" spans="1:25 16375:16384" s="54" customFormat="1" ht="42" customHeight="1" x14ac:dyDescent="0.2">
      <c r="A1027" s="60"/>
      <c r="B1027" s="60"/>
      <c r="C1027" s="61"/>
      <c r="D1027" s="61"/>
      <c r="E1027" s="61"/>
      <c r="F1027" s="61"/>
      <c r="G1027" s="61"/>
      <c r="H1027" s="61"/>
      <c r="I1027" s="60"/>
      <c r="J1027" s="60"/>
      <c r="K1027" s="87"/>
      <c r="L1027" s="62"/>
      <c r="M1027" s="63"/>
      <c r="N1027" s="64"/>
      <c r="O1027" s="58"/>
      <c r="P1027" s="64"/>
      <c r="Q1027" s="58"/>
      <c r="R1027" s="52"/>
      <c r="S1027" s="60"/>
      <c r="T1027" s="60"/>
      <c r="U1027" s="60"/>
      <c r="V1027" s="60"/>
      <c r="W1027" s="20"/>
      <c r="X1027" s="19"/>
      <c r="Y1027" s="19"/>
      <c r="XEU1027" s="189"/>
      <c r="XEV1027" s="189"/>
      <c r="XEW1027" s="189"/>
      <c r="XEX1027" s="189"/>
      <c r="XEY1027" s="189"/>
      <c r="XEZ1027" s="189"/>
      <c r="XFA1027" s="189"/>
      <c r="XFB1027" s="189"/>
      <c r="XFC1027" s="189"/>
      <c r="XFD1027" s="189"/>
    </row>
    <row r="1028" spans="1:25 16375:16384" s="54" customFormat="1" ht="42" customHeight="1" x14ac:dyDescent="0.2">
      <c r="A1028" s="60"/>
      <c r="B1028" s="60"/>
      <c r="C1028" s="61"/>
      <c r="D1028" s="61"/>
      <c r="E1028" s="61"/>
      <c r="F1028" s="61"/>
      <c r="G1028" s="61"/>
      <c r="H1028" s="61"/>
      <c r="I1028" s="60"/>
      <c r="J1028" s="60"/>
      <c r="K1028" s="87"/>
      <c r="L1028" s="62"/>
      <c r="M1028" s="63"/>
      <c r="N1028" s="64"/>
      <c r="O1028" s="58"/>
      <c r="P1028" s="64"/>
      <c r="Q1028" s="58"/>
      <c r="R1028" s="52"/>
      <c r="S1028" s="60"/>
      <c r="T1028" s="60"/>
      <c r="U1028" s="60"/>
      <c r="V1028" s="60"/>
      <c r="W1028" s="20"/>
      <c r="X1028" s="19"/>
      <c r="Y1028" s="19"/>
      <c r="XEU1028" s="189"/>
      <c r="XEV1028" s="189"/>
      <c r="XEW1028" s="189"/>
      <c r="XEX1028" s="189"/>
      <c r="XEY1028" s="189"/>
      <c r="XEZ1028" s="189"/>
      <c r="XFA1028" s="189"/>
      <c r="XFB1028" s="189"/>
      <c r="XFC1028" s="189"/>
      <c r="XFD1028" s="189"/>
    </row>
    <row r="1029" spans="1:25 16375:16384" s="54" customFormat="1" ht="42" customHeight="1" x14ac:dyDescent="0.2">
      <c r="A1029" s="60"/>
      <c r="B1029" s="60"/>
      <c r="C1029" s="61"/>
      <c r="D1029" s="61"/>
      <c r="E1029" s="61"/>
      <c r="F1029" s="61"/>
      <c r="G1029" s="61"/>
      <c r="H1029" s="61"/>
      <c r="I1029" s="60"/>
      <c r="J1029" s="60"/>
      <c r="K1029" s="87"/>
      <c r="L1029" s="62"/>
      <c r="M1029" s="63"/>
      <c r="N1029" s="64"/>
      <c r="O1029" s="58"/>
      <c r="P1029" s="64"/>
      <c r="Q1029" s="58"/>
      <c r="R1029" s="52"/>
      <c r="S1029" s="60"/>
      <c r="T1029" s="60"/>
      <c r="U1029" s="60"/>
      <c r="V1029" s="60"/>
      <c r="W1029" s="20"/>
      <c r="X1029" s="19"/>
      <c r="Y1029" s="19"/>
      <c r="XEU1029" s="189"/>
      <c r="XEV1029" s="189"/>
      <c r="XEW1029" s="189"/>
      <c r="XEX1029" s="189"/>
      <c r="XEY1029" s="189"/>
      <c r="XEZ1029" s="189"/>
      <c r="XFA1029" s="189"/>
      <c r="XFB1029" s="189"/>
      <c r="XFC1029" s="189"/>
      <c r="XFD1029" s="189"/>
    </row>
    <row r="1030" spans="1:25 16375:16384" s="54" customFormat="1" ht="42" customHeight="1" x14ac:dyDescent="0.2">
      <c r="A1030" s="60"/>
      <c r="B1030" s="60"/>
      <c r="C1030" s="61"/>
      <c r="D1030" s="61"/>
      <c r="E1030" s="61"/>
      <c r="F1030" s="61"/>
      <c r="G1030" s="61"/>
      <c r="H1030" s="61"/>
      <c r="I1030" s="60"/>
      <c r="J1030" s="60"/>
      <c r="K1030" s="87"/>
      <c r="L1030" s="62"/>
      <c r="M1030" s="63"/>
      <c r="N1030" s="64"/>
      <c r="O1030" s="58"/>
      <c r="P1030" s="64"/>
      <c r="Q1030" s="58"/>
      <c r="R1030" s="52"/>
      <c r="S1030" s="60"/>
      <c r="T1030" s="60"/>
      <c r="U1030" s="60"/>
      <c r="V1030" s="60"/>
      <c r="W1030" s="20"/>
      <c r="X1030" s="19"/>
      <c r="Y1030" s="19"/>
      <c r="XEU1030" s="189"/>
      <c r="XEV1030" s="189"/>
      <c r="XEW1030" s="189"/>
      <c r="XEX1030" s="189"/>
      <c r="XEY1030" s="189"/>
      <c r="XEZ1030" s="189"/>
      <c r="XFA1030" s="189"/>
      <c r="XFB1030" s="189"/>
      <c r="XFC1030" s="189"/>
      <c r="XFD1030" s="189"/>
    </row>
    <row r="1031" spans="1:25 16375:16384" s="54" customFormat="1" ht="42" customHeight="1" x14ac:dyDescent="0.2">
      <c r="A1031" s="60"/>
      <c r="B1031" s="60"/>
      <c r="C1031" s="61"/>
      <c r="D1031" s="61"/>
      <c r="E1031" s="61"/>
      <c r="F1031" s="61"/>
      <c r="G1031" s="61"/>
      <c r="H1031" s="61"/>
      <c r="I1031" s="60"/>
      <c r="J1031" s="60"/>
      <c r="K1031" s="87"/>
      <c r="L1031" s="62"/>
      <c r="M1031" s="63"/>
      <c r="N1031" s="64"/>
      <c r="O1031" s="58"/>
      <c r="P1031" s="64"/>
      <c r="Q1031" s="58"/>
      <c r="R1031" s="52"/>
      <c r="S1031" s="60"/>
      <c r="T1031" s="60"/>
      <c r="U1031" s="60"/>
      <c r="V1031" s="60"/>
      <c r="W1031" s="20"/>
      <c r="X1031" s="19"/>
      <c r="Y1031" s="19"/>
      <c r="XEU1031" s="189"/>
      <c r="XEV1031" s="189"/>
      <c r="XEW1031" s="189"/>
      <c r="XEX1031" s="189"/>
      <c r="XEY1031" s="189"/>
      <c r="XEZ1031" s="189"/>
      <c r="XFA1031" s="189"/>
      <c r="XFB1031" s="189"/>
      <c r="XFC1031" s="189"/>
      <c r="XFD1031" s="189"/>
    </row>
    <row r="1032" spans="1:25 16375:16384" s="54" customFormat="1" ht="42" customHeight="1" x14ac:dyDescent="0.2">
      <c r="A1032" s="60"/>
      <c r="B1032" s="60"/>
      <c r="C1032" s="61"/>
      <c r="D1032" s="61"/>
      <c r="E1032" s="61"/>
      <c r="F1032" s="61"/>
      <c r="G1032" s="61"/>
      <c r="H1032" s="61"/>
      <c r="I1032" s="60"/>
      <c r="J1032" s="60"/>
      <c r="K1032" s="87"/>
      <c r="L1032" s="62"/>
      <c r="M1032" s="63"/>
      <c r="N1032" s="64"/>
      <c r="O1032" s="58"/>
      <c r="P1032" s="64"/>
      <c r="Q1032" s="58"/>
      <c r="R1032" s="52"/>
      <c r="S1032" s="60"/>
      <c r="T1032" s="60"/>
      <c r="U1032" s="60"/>
      <c r="V1032" s="60"/>
      <c r="W1032" s="20"/>
      <c r="X1032" s="19"/>
      <c r="Y1032" s="19"/>
      <c r="XEU1032" s="189"/>
      <c r="XEV1032" s="189"/>
      <c r="XEW1032" s="189"/>
      <c r="XEX1032" s="189"/>
      <c r="XEY1032" s="189"/>
      <c r="XEZ1032" s="189"/>
      <c r="XFA1032" s="189"/>
      <c r="XFB1032" s="189"/>
      <c r="XFC1032" s="189"/>
      <c r="XFD1032" s="189"/>
    </row>
    <row r="1033" spans="1:25 16375:16384" s="54" customFormat="1" ht="42" customHeight="1" x14ac:dyDescent="0.2">
      <c r="A1033" s="60"/>
      <c r="B1033" s="60"/>
      <c r="C1033" s="61"/>
      <c r="D1033" s="61"/>
      <c r="E1033" s="61"/>
      <c r="F1033" s="61"/>
      <c r="G1033" s="61"/>
      <c r="H1033" s="61"/>
      <c r="I1033" s="60"/>
      <c r="J1033" s="60"/>
      <c r="K1033" s="87"/>
      <c r="L1033" s="62"/>
      <c r="M1033" s="63"/>
      <c r="N1033" s="64"/>
      <c r="O1033" s="58"/>
      <c r="P1033" s="64"/>
      <c r="Q1033" s="58"/>
      <c r="R1033" s="52"/>
      <c r="S1033" s="60"/>
      <c r="T1033" s="60"/>
      <c r="U1033" s="60"/>
      <c r="V1033" s="60"/>
      <c r="W1033" s="20"/>
      <c r="X1033" s="19"/>
      <c r="Y1033" s="19"/>
      <c r="XEU1033" s="189"/>
      <c r="XEV1033" s="189"/>
      <c r="XEW1033" s="189"/>
      <c r="XEX1033" s="189"/>
      <c r="XEY1033" s="189"/>
      <c r="XEZ1033" s="189"/>
      <c r="XFA1033" s="189"/>
      <c r="XFB1033" s="189"/>
      <c r="XFC1033" s="189"/>
      <c r="XFD1033" s="189"/>
    </row>
    <row r="1034" spans="1:25 16375:16384" s="54" customFormat="1" ht="42" customHeight="1" x14ac:dyDescent="0.2">
      <c r="A1034" s="60"/>
      <c r="B1034" s="60"/>
      <c r="C1034" s="61"/>
      <c r="D1034" s="61"/>
      <c r="E1034" s="61"/>
      <c r="F1034" s="61"/>
      <c r="G1034" s="61"/>
      <c r="H1034" s="61"/>
      <c r="I1034" s="60"/>
      <c r="J1034" s="60"/>
      <c r="K1034" s="87"/>
      <c r="L1034" s="62"/>
      <c r="M1034" s="63"/>
      <c r="N1034" s="64"/>
      <c r="O1034" s="58"/>
      <c r="P1034" s="64"/>
      <c r="Q1034" s="58"/>
      <c r="R1034" s="52"/>
      <c r="S1034" s="60"/>
      <c r="T1034" s="60"/>
      <c r="U1034" s="60"/>
      <c r="V1034" s="60"/>
      <c r="W1034" s="20"/>
      <c r="X1034" s="19"/>
      <c r="Y1034" s="19"/>
      <c r="XEU1034" s="189"/>
      <c r="XEV1034" s="189"/>
      <c r="XEW1034" s="189"/>
      <c r="XEX1034" s="189"/>
      <c r="XEY1034" s="189"/>
      <c r="XEZ1034" s="189"/>
      <c r="XFA1034" s="189"/>
      <c r="XFB1034" s="189"/>
      <c r="XFC1034" s="189"/>
      <c r="XFD1034" s="189"/>
    </row>
    <row r="1035" spans="1:25 16375:16384" s="54" customFormat="1" ht="42" customHeight="1" x14ac:dyDescent="0.2">
      <c r="A1035" s="60"/>
      <c r="B1035" s="60"/>
      <c r="C1035" s="61"/>
      <c r="D1035" s="61"/>
      <c r="E1035" s="61"/>
      <c r="F1035" s="61"/>
      <c r="G1035" s="61"/>
      <c r="H1035" s="61"/>
      <c r="I1035" s="60"/>
      <c r="J1035" s="60"/>
      <c r="K1035" s="87"/>
      <c r="L1035" s="62"/>
      <c r="M1035" s="63"/>
      <c r="N1035" s="64"/>
      <c r="O1035" s="58"/>
      <c r="P1035" s="64"/>
      <c r="Q1035" s="58"/>
      <c r="R1035" s="52"/>
      <c r="S1035" s="60"/>
      <c r="T1035" s="60"/>
      <c r="U1035" s="60"/>
      <c r="V1035" s="60"/>
      <c r="W1035" s="20"/>
      <c r="X1035" s="19"/>
      <c r="Y1035" s="19"/>
      <c r="XEU1035" s="189"/>
      <c r="XEV1035" s="189"/>
      <c r="XEW1035" s="189"/>
      <c r="XEX1035" s="189"/>
      <c r="XEY1035" s="189"/>
      <c r="XEZ1035" s="189"/>
      <c r="XFA1035" s="189"/>
      <c r="XFB1035" s="189"/>
      <c r="XFC1035" s="189"/>
      <c r="XFD1035" s="189"/>
    </row>
    <row r="1036" spans="1:25 16375:16384" s="54" customFormat="1" ht="42" customHeight="1" x14ac:dyDescent="0.2">
      <c r="A1036" s="60"/>
      <c r="B1036" s="60"/>
      <c r="C1036" s="61"/>
      <c r="D1036" s="61"/>
      <c r="E1036" s="61"/>
      <c r="F1036" s="61"/>
      <c r="G1036" s="61"/>
      <c r="H1036" s="61"/>
      <c r="I1036" s="60"/>
      <c r="J1036" s="60"/>
      <c r="K1036" s="87"/>
      <c r="L1036" s="62"/>
      <c r="M1036" s="63"/>
      <c r="N1036" s="64"/>
      <c r="O1036" s="58"/>
      <c r="P1036" s="64"/>
      <c r="Q1036" s="58"/>
      <c r="R1036" s="52"/>
      <c r="S1036" s="60"/>
      <c r="T1036" s="60"/>
      <c r="U1036" s="60"/>
      <c r="V1036" s="60"/>
      <c r="W1036" s="20"/>
      <c r="X1036" s="19"/>
      <c r="Y1036" s="19"/>
      <c r="XEU1036" s="189"/>
      <c r="XEV1036" s="189"/>
      <c r="XEW1036" s="189"/>
      <c r="XEX1036" s="189"/>
      <c r="XEY1036" s="189"/>
      <c r="XEZ1036" s="189"/>
      <c r="XFA1036" s="189"/>
      <c r="XFB1036" s="189"/>
      <c r="XFC1036" s="189"/>
      <c r="XFD1036" s="189"/>
    </row>
    <row r="1037" spans="1:25 16375:16384" s="54" customFormat="1" ht="42" customHeight="1" x14ac:dyDescent="0.2">
      <c r="A1037" s="60"/>
      <c r="B1037" s="60"/>
      <c r="C1037" s="61"/>
      <c r="D1037" s="61"/>
      <c r="E1037" s="61"/>
      <c r="F1037" s="61"/>
      <c r="G1037" s="61"/>
      <c r="H1037" s="61"/>
      <c r="I1037" s="60"/>
      <c r="J1037" s="60"/>
      <c r="K1037" s="87"/>
      <c r="L1037" s="62"/>
      <c r="M1037" s="63"/>
      <c r="N1037" s="64"/>
      <c r="O1037" s="58"/>
      <c r="P1037" s="64"/>
      <c r="Q1037" s="58"/>
      <c r="R1037" s="52"/>
      <c r="S1037" s="60"/>
      <c r="T1037" s="60"/>
      <c r="U1037" s="60"/>
      <c r="V1037" s="60"/>
      <c r="W1037" s="20"/>
      <c r="X1037" s="19"/>
      <c r="Y1037" s="19"/>
      <c r="XEU1037" s="189"/>
      <c r="XEV1037" s="189"/>
      <c r="XEW1037" s="189"/>
      <c r="XEX1037" s="189"/>
      <c r="XEY1037" s="189"/>
      <c r="XEZ1037" s="189"/>
      <c r="XFA1037" s="189"/>
      <c r="XFB1037" s="189"/>
      <c r="XFC1037" s="189"/>
      <c r="XFD1037" s="189"/>
    </row>
    <row r="1038" spans="1:25 16375:16384" s="54" customFormat="1" ht="42" customHeight="1" x14ac:dyDescent="0.2">
      <c r="A1038" s="60"/>
      <c r="B1038" s="60"/>
      <c r="C1038" s="61"/>
      <c r="D1038" s="61"/>
      <c r="E1038" s="61"/>
      <c r="F1038" s="61"/>
      <c r="G1038" s="61"/>
      <c r="H1038" s="61"/>
      <c r="I1038" s="60"/>
      <c r="J1038" s="60"/>
      <c r="K1038" s="87"/>
      <c r="L1038" s="62"/>
      <c r="M1038" s="63"/>
      <c r="N1038" s="64"/>
      <c r="O1038" s="58"/>
      <c r="P1038" s="64"/>
      <c r="Q1038" s="58"/>
      <c r="R1038" s="52"/>
      <c r="S1038" s="60"/>
      <c r="T1038" s="60"/>
      <c r="U1038" s="60"/>
      <c r="V1038" s="60"/>
      <c r="W1038" s="20"/>
      <c r="X1038" s="19"/>
      <c r="Y1038" s="19"/>
      <c r="XEU1038" s="189"/>
      <c r="XEV1038" s="189"/>
      <c r="XEW1038" s="189"/>
      <c r="XEX1038" s="189"/>
      <c r="XEY1038" s="189"/>
      <c r="XEZ1038" s="189"/>
      <c r="XFA1038" s="189"/>
      <c r="XFB1038" s="189"/>
      <c r="XFC1038" s="189"/>
      <c r="XFD1038" s="189"/>
    </row>
    <row r="1039" spans="1:25 16375:16384" s="54" customFormat="1" ht="42" customHeight="1" x14ac:dyDescent="0.2">
      <c r="A1039" s="60"/>
      <c r="B1039" s="60"/>
      <c r="C1039" s="61"/>
      <c r="D1039" s="61"/>
      <c r="E1039" s="61"/>
      <c r="F1039" s="61"/>
      <c r="G1039" s="61"/>
      <c r="H1039" s="61"/>
      <c r="I1039" s="60"/>
      <c r="J1039" s="60"/>
      <c r="K1039" s="87"/>
      <c r="L1039" s="62"/>
      <c r="M1039" s="63"/>
      <c r="N1039" s="64"/>
      <c r="O1039" s="58"/>
      <c r="P1039" s="64"/>
      <c r="Q1039" s="58"/>
      <c r="R1039" s="52"/>
      <c r="S1039" s="60"/>
      <c r="T1039" s="60"/>
      <c r="U1039" s="60"/>
      <c r="V1039" s="60"/>
      <c r="W1039" s="20"/>
      <c r="X1039" s="19"/>
      <c r="Y1039" s="19"/>
      <c r="XEU1039" s="189"/>
      <c r="XEV1039" s="189"/>
      <c r="XEW1039" s="189"/>
      <c r="XEX1039" s="189"/>
      <c r="XEY1039" s="189"/>
      <c r="XEZ1039" s="189"/>
      <c r="XFA1039" s="189"/>
      <c r="XFB1039" s="189"/>
      <c r="XFC1039" s="189"/>
      <c r="XFD1039" s="189"/>
    </row>
    <row r="1040" spans="1:25 16375:16384" s="54" customFormat="1" ht="42" customHeight="1" x14ac:dyDescent="0.2">
      <c r="A1040" s="60"/>
      <c r="B1040" s="60"/>
      <c r="C1040" s="61"/>
      <c r="D1040" s="61"/>
      <c r="E1040" s="61"/>
      <c r="F1040" s="61"/>
      <c r="G1040" s="61"/>
      <c r="H1040" s="61"/>
      <c r="I1040" s="60"/>
      <c r="J1040" s="60"/>
      <c r="K1040" s="87"/>
      <c r="L1040" s="62"/>
      <c r="M1040" s="63"/>
      <c r="N1040" s="64"/>
      <c r="O1040" s="58"/>
      <c r="P1040" s="64"/>
      <c r="Q1040" s="58"/>
      <c r="R1040" s="52"/>
      <c r="S1040" s="60"/>
      <c r="T1040" s="60"/>
      <c r="U1040" s="60"/>
      <c r="V1040" s="60"/>
      <c r="W1040" s="20"/>
      <c r="X1040" s="19"/>
      <c r="Y1040" s="19"/>
      <c r="XEU1040" s="189"/>
      <c r="XEV1040" s="189"/>
      <c r="XEW1040" s="189"/>
      <c r="XEX1040" s="189"/>
      <c r="XEY1040" s="189"/>
      <c r="XEZ1040" s="189"/>
      <c r="XFA1040" s="189"/>
      <c r="XFB1040" s="189"/>
      <c r="XFC1040" s="189"/>
      <c r="XFD1040" s="189"/>
    </row>
    <row r="1041" spans="1:25 16375:16384" s="54" customFormat="1" ht="42" customHeight="1" x14ac:dyDescent="0.2">
      <c r="A1041" s="60"/>
      <c r="B1041" s="60"/>
      <c r="C1041" s="61"/>
      <c r="D1041" s="61"/>
      <c r="E1041" s="61"/>
      <c r="F1041" s="61"/>
      <c r="G1041" s="61"/>
      <c r="H1041" s="61"/>
      <c r="I1041" s="60"/>
      <c r="J1041" s="60"/>
      <c r="K1041" s="87"/>
      <c r="L1041" s="62"/>
      <c r="M1041" s="63"/>
      <c r="N1041" s="64"/>
      <c r="O1041" s="58"/>
      <c r="P1041" s="64"/>
      <c r="Q1041" s="58"/>
      <c r="R1041" s="52"/>
      <c r="S1041" s="60"/>
      <c r="T1041" s="60"/>
      <c r="U1041" s="60"/>
      <c r="V1041" s="60"/>
      <c r="W1041" s="20"/>
      <c r="X1041" s="19"/>
      <c r="Y1041" s="19"/>
      <c r="XEU1041" s="189"/>
      <c r="XEV1041" s="189"/>
      <c r="XEW1041" s="189"/>
      <c r="XEX1041" s="189"/>
      <c r="XEY1041" s="189"/>
      <c r="XEZ1041" s="189"/>
      <c r="XFA1041" s="189"/>
      <c r="XFB1041" s="189"/>
      <c r="XFC1041" s="189"/>
      <c r="XFD1041" s="189"/>
    </row>
    <row r="1042" spans="1:25 16375:16384" s="54" customFormat="1" ht="42" customHeight="1" x14ac:dyDescent="0.2">
      <c r="A1042" s="60"/>
      <c r="B1042" s="60"/>
      <c r="C1042" s="61"/>
      <c r="D1042" s="61"/>
      <c r="E1042" s="61"/>
      <c r="F1042" s="61"/>
      <c r="G1042" s="61"/>
      <c r="H1042" s="61"/>
      <c r="I1042" s="60"/>
      <c r="J1042" s="60"/>
      <c r="K1042" s="87"/>
      <c r="L1042" s="62"/>
      <c r="M1042" s="63"/>
      <c r="N1042" s="64"/>
      <c r="O1042" s="58"/>
      <c r="P1042" s="64"/>
      <c r="Q1042" s="58"/>
      <c r="R1042" s="52"/>
      <c r="S1042" s="60"/>
      <c r="T1042" s="60"/>
      <c r="U1042" s="60"/>
      <c r="V1042" s="60"/>
      <c r="W1042" s="20"/>
      <c r="X1042" s="19"/>
      <c r="Y1042" s="19"/>
      <c r="XEU1042" s="189"/>
      <c r="XEV1042" s="189"/>
      <c r="XEW1042" s="189"/>
      <c r="XEX1042" s="189"/>
      <c r="XEY1042" s="189"/>
      <c r="XEZ1042" s="189"/>
      <c r="XFA1042" s="189"/>
      <c r="XFB1042" s="189"/>
      <c r="XFC1042" s="189"/>
      <c r="XFD1042" s="189"/>
    </row>
    <row r="1043" spans="1:25 16375:16384" s="54" customFormat="1" ht="42" customHeight="1" x14ac:dyDescent="0.2">
      <c r="A1043" s="60"/>
      <c r="B1043" s="60"/>
      <c r="C1043" s="61"/>
      <c r="D1043" s="61"/>
      <c r="E1043" s="61"/>
      <c r="F1043" s="61"/>
      <c r="G1043" s="61"/>
      <c r="H1043" s="61"/>
      <c r="I1043" s="60"/>
      <c r="J1043" s="60"/>
      <c r="K1043" s="87"/>
      <c r="L1043" s="62"/>
      <c r="M1043" s="63"/>
      <c r="N1043" s="64"/>
      <c r="O1043" s="58"/>
      <c r="P1043" s="64"/>
      <c r="Q1043" s="58"/>
      <c r="R1043" s="52"/>
      <c r="S1043" s="60"/>
      <c r="T1043" s="60"/>
      <c r="U1043" s="60"/>
      <c r="V1043" s="60"/>
      <c r="W1043" s="20"/>
      <c r="X1043" s="19"/>
      <c r="Y1043" s="19"/>
      <c r="XEU1043" s="189"/>
      <c r="XEV1043" s="189"/>
      <c r="XEW1043" s="189"/>
      <c r="XEX1043" s="189"/>
      <c r="XEY1043" s="189"/>
      <c r="XEZ1043" s="189"/>
      <c r="XFA1043" s="189"/>
      <c r="XFB1043" s="189"/>
      <c r="XFC1043" s="189"/>
      <c r="XFD1043" s="189"/>
    </row>
    <row r="1044" spans="1:25 16375:16384" s="54" customFormat="1" ht="42" customHeight="1" x14ac:dyDescent="0.2">
      <c r="A1044" s="60"/>
      <c r="B1044" s="60"/>
      <c r="C1044" s="61"/>
      <c r="D1044" s="61"/>
      <c r="E1044" s="61"/>
      <c r="F1044" s="61"/>
      <c r="G1044" s="61"/>
      <c r="H1044" s="61"/>
      <c r="I1044" s="60"/>
      <c r="J1044" s="60"/>
      <c r="K1044" s="87"/>
      <c r="L1044" s="62"/>
      <c r="M1044" s="63"/>
      <c r="N1044" s="64"/>
      <c r="O1044" s="58"/>
      <c r="P1044" s="64"/>
      <c r="Q1044" s="58"/>
      <c r="R1044" s="52"/>
      <c r="S1044" s="60"/>
      <c r="T1044" s="60"/>
      <c r="U1044" s="60"/>
      <c r="V1044" s="60"/>
      <c r="W1044" s="20"/>
      <c r="X1044" s="19"/>
      <c r="Y1044" s="19"/>
      <c r="XEU1044" s="189"/>
      <c r="XEV1044" s="189"/>
      <c r="XEW1044" s="189"/>
      <c r="XEX1044" s="189"/>
      <c r="XEY1044" s="189"/>
      <c r="XEZ1044" s="189"/>
      <c r="XFA1044" s="189"/>
      <c r="XFB1044" s="189"/>
      <c r="XFC1044" s="189"/>
      <c r="XFD1044" s="189"/>
    </row>
    <row r="1045" spans="1:25 16375:16384" s="54" customFormat="1" ht="42" customHeight="1" x14ac:dyDescent="0.2">
      <c r="A1045" s="60"/>
      <c r="B1045" s="60"/>
      <c r="C1045" s="61"/>
      <c r="D1045" s="61"/>
      <c r="E1045" s="61"/>
      <c r="F1045" s="61"/>
      <c r="G1045" s="61"/>
      <c r="H1045" s="61"/>
      <c r="I1045" s="60"/>
      <c r="J1045" s="60"/>
      <c r="K1045" s="87"/>
      <c r="L1045" s="62"/>
      <c r="M1045" s="63"/>
      <c r="N1045" s="64"/>
      <c r="O1045" s="58"/>
      <c r="P1045" s="64"/>
      <c r="Q1045" s="58"/>
      <c r="R1045" s="52"/>
      <c r="S1045" s="60"/>
      <c r="T1045" s="60"/>
      <c r="U1045" s="60"/>
      <c r="V1045" s="60"/>
      <c r="W1045" s="20"/>
      <c r="X1045" s="19"/>
      <c r="Y1045" s="19"/>
      <c r="XEU1045" s="189"/>
      <c r="XEV1045" s="189"/>
      <c r="XEW1045" s="189"/>
      <c r="XEX1045" s="189"/>
      <c r="XEY1045" s="189"/>
      <c r="XEZ1045" s="189"/>
      <c r="XFA1045" s="189"/>
      <c r="XFB1045" s="189"/>
      <c r="XFC1045" s="189"/>
      <c r="XFD1045" s="189"/>
    </row>
    <row r="1046" spans="1:25 16375:16384" s="54" customFormat="1" ht="42" customHeight="1" x14ac:dyDescent="0.2">
      <c r="A1046" s="60"/>
      <c r="B1046" s="60"/>
      <c r="C1046" s="61"/>
      <c r="D1046" s="61"/>
      <c r="E1046" s="61"/>
      <c r="F1046" s="61"/>
      <c r="G1046" s="61"/>
      <c r="H1046" s="61"/>
      <c r="I1046" s="60"/>
      <c r="J1046" s="60"/>
      <c r="K1046" s="87"/>
      <c r="L1046" s="62"/>
      <c r="M1046" s="63"/>
      <c r="N1046" s="64"/>
      <c r="O1046" s="58"/>
      <c r="P1046" s="64"/>
      <c r="Q1046" s="58"/>
      <c r="R1046" s="52"/>
      <c r="S1046" s="60"/>
      <c r="T1046" s="60"/>
      <c r="U1046" s="60"/>
      <c r="V1046" s="60"/>
      <c r="W1046" s="20"/>
      <c r="X1046" s="19"/>
      <c r="Y1046" s="19"/>
      <c r="XEU1046" s="189"/>
      <c r="XEV1046" s="189"/>
      <c r="XEW1046" s="189"/>
      <c r="XEX1046" s="189"/>
      <c r="XEY1046" s="189"/>
      <c r="XEZ1046" s="189"/>
      <c r="XFA1046" s="189"/>
      <c r="XFB1046" s="189"/>
      <c r="XFC1046" s="189"/>
      <c r="XFD1046" s="189"/>
    </row>
    <row r="1047" spans="1:25 16375:16384" s="54" customFormat="1" ht="42" customHeight="1" x14ac:dyDescent="0.2">
      <c r="A1047" s="60"/>
      <c r="B1047" s="60"/>
      <c r="C1047" s="61"/>
      <c r="D1047" s="61"/>
      <c r="E1047" s="61"/>
      <c r="F1047" s="61"/>
      <c r="G1047" s="61"/>
      <c r="H1047" s="61"/>
      <c r="I1047" s="60"/>
      <c r="J1047" s="60"/>
      <c r="K1047" s="87"/>
      <c r="L1047" s="62"/>
      <c r="M1047" s="63"/>
      <c r="N1047" s="64"/>
      <c r="O1047" s="58"/>
      <c r="P1047" s="64"/>
      <c r="Q1047" s="58"/>
      <c r="R1047" s="52"/>
      <c r="S1047" s="60"/>
      <c r="T1047" s="60"/>
      <c r="U1047" s="60"/>
      <c r="V1047" s="60"/>
      <c r="W1047" s="20"/>
      <c r="X1047" s="19"/>
      <c r="Y1047" s="19"/>
      <c r="XEU1047" s="189"/>
      <c r="XEV1047" s="189"/>
      <c r="XEW1047" s="189"/>
      <c r="XEX1047" s="189"/>
      <c r="XEY1047" s="189"/>
      <c r="XEZ1047" s="189"/>
      <c r="XFA1047" s="189"/>
      <c r="XFB1047" s="189"/>
      <c r="XFC1047" s="189"/>
      <c r="XFD1047" s="189"/>
    </row>
    <row r="1048" spans="1:25 16375:16384" s="54" customFormat="1" ht="42" customHeight="1" x14ac:dyDescent="0.2">
      <c r="A1048" s="60"/>
      <c r="B1048" s="60"/>
      <c r="C1048" s="61"/>
      <c r="D1048" s="61"/>
      <c r="E1048" s="61"/>
      <c r="F1048" s="61"/>
      <c r="G1048" s="61"/>
      <c r="H1048" s="61"/>
      <c r="I1048" s="60"/>
      <c r="J1048" s="60"/>
      <c r="K1048" s="87"/>
      <c r="L1048" s="62"/>
      <c r="M1048" s="63"/>
      <c r="N1048" s="64"/>
      <c r="O1048" s="58"/>
      <c r="P1048" s="64"/>
      <c r="Q1048" s="58"/>
      <c r="R1048" s="52"/>
      <c r="S1048" s="60"/>
      <c r="T1048" s="60"/>
      <c r="U1048" s="60"/>
      <c r="V1048" s="60"/>
      <c r="W1048" s="20"/>
      <c r="X1048" s="19"/>
      <c r="Y1048" s="19"/>
      <c r="XEU1048" s="189"/>
      <c r="XEV1048" s="189"/>
      <c r="XEW1048" s="189"/>
      <c r="XEX1048" s="189"/>
      <c r="XEY1048" s="189"/>
      <c r="XEZ1048" s="189"/>
      <c r="XFA1048" s="189"/>
      <c r="XFB1048" s="189"/>
      <c r="XFC1048" s="189"/>
      <c r="XFD1048" s="189"/>
    </row>
    <row r="1049" spans="1:25 16375:16384" s="54" customFormat="1" ht="42" customHeight="1" x14ac:dyDescent="0.2">
      <c r="A1049" s="60"/>
      <c r="B1049" s="60"/>
      <c r="C1049" s="61"/>
      <c r="D1049" s="61"/>
      <c r="E1049" s="61"/>
      <c r="F1049" s="61"/>
      <c r="G1049" s="61"/>
      <c r="H1049" s="61"/>
      <c r="I1049" s="60"/>
      <c r="J1049" s="60"/>
      <c r="K1049" s="87"/>
      <c r="L1049" s="62"/>
      <c r="M1049" s="63"/>
      <c r="N1049" s="64"/>
      <c r="O1049" s="58"/>
      <c r="P1049" s="64"/>
      <c r="Q1049" s="58"/>
      <c r="R1049" s="52"/>
      <c r="S1049" s="60"/>
      <c r="T1049" s="60"/>
      <c r="U1049" s="60"/>
      <c r="V1049" s="60"/>
      <c r="W1049" s="20"/>
      <c r="X1049" s="19"/>
      <c r="Y1049" s="19"/>
      <c r="XEU1049" s="189"/>
      <c r="XEV1049" s="189"/>
      <c r="XEW1049" s="189"/>
      <c r="XEX1049" s="189"/>
      <c r="XEY1049" s="189"/>
      <c r="XEZ1049" s="189"/>
      <c r="XFA1049" s="189"/>
      <c r="XFB1049" s="189"/>
      <c r="XFC1049" s="189"/>
      <c r="XFD1049" s="189"/>
    </row>
    <row r="1050" spans="1:25 16375:16384" s="54" customFormat="1" ht="42" customHeight="1" x14ac:dyDescent="0.2">
      <c r="A1050" s="60"/>
      <c r="B1050" s="60"/>
      <c r="C1050" s="61"/>
      <c r="D1050" s="61"/>
      <c r="E1050" s="61"/>
      <c r="F1050" s="61"/>
      <c r="G1050" s="61"/>
      <c r="H1050" s="61"/>
      <c r="I1050" s="60"/>
      <c r="J1050" s="60"/>
      <c r="K1050" s="87"/>
      <c r="L1050" s="62"/>
      <c r="M1050" s="63"/>
      <c r="N1050" s="64"/>
      <c r="O1050" s="58"/>
      <c r="P1050" s="64"/>
      <c r="Q1050" s="58"/>
      <c r="R1050" s="52"/>
      <c r="S1050" s="60"/>
      <c r="T1050" s="60"/>
      <c r="U1050" s="60"/>
      <c r="V1050" s="60"/>
      <c r="W1050" s="20"/>
      <c r="X1050" s="19"/>
      <c r="Y1050" s="19"/>
      <c r="XEU1050" s="189"/>
      <c r="XEV1050" s="189"/>
      <c r="XEW1050" s="189"/>
      <c r="XEX1050" s="189"/>
      <c r="XEY1050" s="189"/>
      <c r="XEZ1050" s="189"/>
      <c r="XFA1050" s="189"/>
      <c r="XFB1050" s="189"/>
      <c r="XFC1050" s="189"/>
      <c r="XFD1050" s="189"/>
    </row>
    <row r="1051" spans="1:25 16375:16384" s="54" customFormat="1" ht="42" customHeight="1" x14ac:dyDescent="0.2">
      <c r="A1051" s="60"/>
      <c r="B1051" s="60"/>
      <c r="C1051" s="61"/>
      <c r="D1051" s="61"/>
      <c r="E1051" s="61"/>
      <c r="F1051" s="61"/>
      <c r="G1051" s="61"/>
      <c r="H1051" s="61"/>
      <c r="I1051" s="60"/>
      <c r="J1051" s="60"/>
      <c r="K1051" s="87"/>
      <c r="L1051" s="62"/>
      <c r="M1051" s="63"/>
      <c r="N1051" s="64"/>
      <c r="O1051" s="58"/>
      <c r="P1051" s="64"/>
      <c r="Q1051" s="58"/>
      <c r="R1051" s="52"/>
      <c r="S1051" s="60"/>
      <c r="T1051" s="60"/>
      <c r="U1051" s="60"/>
      <c r="V1051" s="60"/>
      <c r="W1051" s="20"/>
      <c r="X1051" s="19"/>
      <c r="Y1051" s="19"/>
      <c r="XEU1051" s="189"/>
      <c r="XEV1051" s="189"/>
      <c r="XEW1051" s="189"/>
      <c r="XEX1051" s="189"/>
      <c r="XEY1051" s="189"/>
      <c r="XEZ1051" s="189"/>
      <c r="XFA1051" s="189"/>
      <c r="XFB1051" s="189"/>
      <c r="XFC1051" s="189"/>
      <c r="XFD1051" s="189"/>
    </row>
    <row r="1052" spans="1:25 16375:16384" s="54" customFormat="1" ht="42" customHeight="1" x14ac:dyDescent="0.2">
      <c r="A1052" s="60"/>
      <c r="B1052" s="60"/>
      <c r="C1052" s="61"/>
      <c r="D1052" s="61"/>
      <c r="E1052" s="61"/>
      <c r="F1052" s="61"/>
      <c r="G1052" s="61"/>
      <c r="H1052" s="61"/>
      <c r="I1052" s="60"/>
      <c r="J1052" s="60"/>
      <c r="K1052" s="87"/>
      <c r="L1052" s="62"/>
      <c r="M1052" s="63"/>
      <c r="N1052" s="64"/>
      <c r="O1052" s="58"/>
      <c r="P1052" s="64"/>
      <c r="Q1052" s="58"/>
      <c r="R1052" s="52"/>
      <c r="S1052" s="60"/>
      <c r="T1052" s="60"/>
      <c r="U1052" s="60"/>
      <c r="V1052" s="60"/>
      <c r="W1052" s="20"/>
      <c r="X1052" s="19"/>
      <c r="Y1052" s="19"/>
      <c r="XEU1052" s="189"/>
      <c r="XEV1052" s="189"/>
      <c r="XEW1052" s="189"/>
      <c r="XEX1052" s="189"/>
      <c r="XEY1052" s="189"/>
      <c r="XEZ1052" s="189"/>
      <c r="XFA1052" s="189"/>
      <c r="XFB1052" s="189"/>
      <c r="XFC1052" s="189"/>
      <c r="XFD1052" s="189"/>
    </row>
    <row r="1053" spans="1:25 16375:16384" s="54" customFormat="1" ht="42" customHeight="1" x14ac:dyDescent="0.2">
      <c r="A1053" s="60"/>
      <c r="B1053" s="60"/>
      <c r="C1053" s="61"/>
      <c r="D1053" s="61"/>
      <c r="E1053" s="61"/>
      <c r="F1053" s="61"/>
      <c r="G1053" s="61"/>
      <c r="H1053" s="61"/>
      <c r="I1053" s="60"/>
      <c r="J1053" s="60"/>
      <c r="K1053" s="87"/>
      <c r="L1053" s="62"/>
      <c r="M1053" s="63"/>
      <c r="N1053" s="64"/>
      <c r="O1053" s="58"/>
      <c r="P1053" s="64"/>
      <c r="Q1053" s="58"/>
      <c r="R1053" s="52"/>
      <c r="S1053" s="60"/>
      <c r="T1053" s="60"/>
      <c r="U1053" s="60"/>
      <c r="V1053" s="60"/>
      <c r="W1053" s="20"/>
      <c r="X1053" s="19"/>
      <c r="Y1053" s="19"/>
      <c r="XEU1053" s="189"/>
      <c r="XEV1053" s="189"/>
      <c r="XEW1053" s="189"/>
      <c r="XEX1053" s="189"/>
      <c r="XEY1053" s="189"/>
      <c r="XEZ1053" s="189"/>
      <c r="XFA1053" s="189"/>
      <c r="XFB1053" s="189"/>
      <c r="XFC1053" s="189"/>
      <c r="XFD1053" s="189"/>
    </row>
    <row r="1054" spans="1:25 16375:16384" s="54" customFormat="1" ht="42" customHeight="1" x14ac:dyDescent="0.2">
      <c r="A1054" s="60"/>
      <c r="B1054" s="60"/>
      <c r="C1054" s="61"/>
      <c r="D1054" s="61"/>
      <c r="E1054" s="61"/>
      <c r="F1054" s="61"/>
      <c r="G1054" s="61"/>
      <c r="H1054" s="61"/>
      <c r="I1054" s="60"/>
      <c r="J1054" s="60"/>
      <c r="K1054" s="87"/>
      <c r="L1054" s="62"/>
      <c r="M1054" s="63"/>
      <c r="N1054" s="64"/>
      <c r="O1054" s="58"/>
      <c r="P1054" s="64"/>
      <c r="Q1054" s="58"/>
      <c r="R1054" s="52"/>
      <c r="S1054" s="60"/>
      <c r="T1054" s="60"/>
      <c r="U1054" s="60"/>
      <c r="V1054" s="60"/>
      <c r="W1054" s="20"/>
      <c r="X1054" s="19"/>
      <c r="Y1054" s="19"/>
      <c r="XEU1054" s="189"/>
      <c r="XEV1054" s="189"/>
      <c r="XEW1054" s="189"/>
      <c r="XEX1054" s="189"/>
      <c r="XEY1054" s="189"/>
      <c r="XEZ1054" s="189"/>
      <c r="XFA1054" s="189"/>
      <c r="XFB1054" s="189"/>
      <c r="XFC1054" s="189"/>
      <c r="XFD1054" s="189"/>
    </row>
    <row r="1055" spans="1:25 16375:16384" s="54" customFormat="1" ht="42" customHeight="1" x14ac:dyDescent="0.2">
      <c r="A1055" s="60"/>
      <c r="B1055" s="60"/>
      <c r="C1055" s="61"/>
      <c r="D1055" s="61"/>
      <c r="E1055" s="61"/>
      <c r="F1055" s="61"/>
      <c r="G1055" s="61"/>
      <c r="H1055" s="61"/>
      <c r="I1055" s="60"/>
      <c r="J1055" s="60"/>
      <c r="K1055" s="87"/>
      <c r="L1055" s="62"/>
      <c r="M1055" s="63"/>
      <c r="N1055" s="64"/>
      <c r="O1055" s="58"/>
      <c r="P1055" s="64"/>
      <c r="Q1055" s="58"/>
      <c r="R1055" s="52"/>
      <c r="S1055" s="60"/>
      <c r="T1055" s="60"/>
      <c r="U1055" s="60"/>
      <c r="V1055" s="60"/>
      <c r="W1055" s="20"/>
      <c r="X1055" s="19"/>
      <c r="Y1055" s="19"/>
      <c r="XEU1055" s="189"/>
      <c r="XEV1055" s="189"/>
      <c r="XEW1055" s="189"/>
      <c r="XEX1055" s="189"/>
      <c r="XEY1055" s="189"/>
      <c r="XEZ1055" s="189"/>
      <c r="XFA1055" s="189"/>
      <c r="XFB1055" s="189"/>
      <c r="XFC1055" s="189"/>
      <c r="XFD1055" s="189"/>
    </row>
    <row r="1056" spans="1:25 16375:16384" s="54" customFormat="1" ht="42" customHeight="1" x14ac:dyDescent="0.2">
      <c r="A1056" s="60"/>
      <c r="B1056" s="60"/>
      <c r="C1056" s="61"/>
      <c r="D1056" s="61"/>
      <c r="E1056" s="61"/>
      <c r="F1056" s="61"/>
      <c r="G1056" s="61"/>
      <c r="H1056" s="61"/>
      <c r="I1056" s="60"/>
      <c r="J1056" s="60"/>
      <c r="K1056" s="87"/>
      <c r="L1056" s="62"/>
      <c r="M1056" s="63"/>
      <c r="N1056" s="64"/>
      <c r="O1056" s="58"/>
      <c r="P1056" s="64"/>
      <c r="Q1056" s="58"/>
      <c r="R1056" s="52"/>
      <c r="S1056" s="60"/>
      <c r="T1056" s="60"/>
      <c r="U1056" s="60"/>
      <c r="V1056" s="60"/>
      <c r="W1056" s="20"/>
      <c r="X1056" s="19"/>
      <c r="Y1056" s="19"/>
      <c r="XEU1056" s="189"/>
      <c r="XEV1056" s="189"/>
      <c r="XEW1056" s="189"/>
      <c r="XEX1056" s="189"/>
      <c r="XEY1056" s="189"/>
      <c r="XEZ1056" s="189"/>
      <c r="XFA1056" s="189"/>
      <c r="XFB1056" s="189"/>
      <c r="XFC1056" s="189"/>
      <c r="XFD1056" s="189"/>
    </row>
    <row r="1057" spans="1:25 16375:16384" s="54" customFormat="1" ht="42" customHeight="1" x14ac:dyDescent="0.2">
      <c r="A1057" s="60"/>
      <c r="B1057" s="60"/>
      <c r="C1057" s="61"/>
      <c r="D1057" s="61"/>
      <c r="E1057" s="61"/>
      <c r="F1057" s="61"/>
      <c r="G1057" s="61"/>
      <c r="H1057" s="61"/>
      <c r="I1057" s="60"/>
      <c r="J1057" s="60"/>
      <c r="K1057" s="87"/>
      <c r="L1057" s="62"/>
      <c r="M1057" s="63"/>
      <c r="N1057" s="64"/>
      <c r="O1057" s="58"/>
      <c r="P1057" s="64"/>
      <c r="Q1057" s="58"/>
      <c r="R1057" s="52"/>
      <c r="S1057" s="60"/>
      <c r="T1057" s="60"/>
      <c r="U1057" s="60"/>
      <c r="V1057" s="60"/>
      <c r="W1057" s="20"/>
      <c r="X1057" s="19"/>
      <c r="Y1057" s="19"/>
      <c r="XEU1057" s="189"/>
      <c r="XEV1057" s="189"/>
      <c r="XEW1057" s="189"/>
      <c r="XEX1057" s="189"/>
      <c r="XEY1057" s="189"/>
      <c r="XEZ1057" s="189"/>
      <c r="XFA1057" s="189"/>
      <c r="XFB1057" s="189"/>
      <c r="XFC1057" s="189"/>
      <c r="XFD1057" s="189"/>
    </row>
    <row r="1058" spans="1:25 16375:16384" s="54" customFormat="1" ht="42" customHeight="1" x14ac:dyDescent="0.2">
      <c r="A1058" s="60"/>
      <c r="B1058" s="60"/>
      <c r="C1058" s="61"/>
      <c r="D1058" s="61"/>
      <c r="E1058" s="61"/>
      <c r="F1058" s="61"/>
      <c r="G1058" s="61"/>
      <c r="H1058" s="61"/>
      <c r="I1058" s="60"/>
      <c r="J1058" s="60"/>
      <c r="K1058" s="87"/>
      <c r="L1058" s="62"/>
      <c r="M1058" s="63"/>
      <c r="N1058" s="64"/>
      <c r="O1058" s="58"/>
      <c r="P1058" s="64"/>
      <c r="Q1058" s="58"/>
      <c r="R1058" s="52"/>
      <c r="S1058" s="60"/>
      <c r="T1058" s="60"/>
      <c r="U1058" s="60"/>
      <c r="V1058" s="60"/>
      <c r="W1058" s="20"/>
      <c r="X1058" s="19"/>
      <c r="Y1058" s="19"/>
      <c r="XEU1058" s="189"/>
      <c r="XEV1058" s="189"/>
      <c r="XEW1058" s="189"/>
      <c r="XEX1058" s="189"/>
      <c r="XEY1058" s="189"/>
      <c r="XEZ1058" s="189"/>
      <c r="XFA1058" s="189"/>
      <c r="XFB1058" s="189"/>
      <c r="XFC1058" s="189"/>
      <c r="XFD1058" s="189"/>
    </row>
    <row r="1059" spans="1:25 16375:16384" s="54" customFormat="1" ht="42" customHeight="1" x14ac:dyDescent="0.2">
      <c r="A1059" s="60"/>
      <c r="B1059" s="60"/>
      <c r="C1059" s="61"/>
      <c r="D1059" s="61"/>
      <c r="E1059" s="61"/>
      <c r="F1059" s="61"/>
      <c r="G1059" s="61"/>
      <c r="H1059" s="61"/>
      <c r="I1059" s="60"/>
      <c r="J1059" s="60"/>
      <c r="K1059" s="87"/>
      <c r="L1059" s="62"/>
      <c r="M1059" s="63"/>
      <c r="N1059" s="64"/>
      <c r="O1059" s="58"/>
      <c r="P1059" s="64"/>
      <c r="Q1059" s="58"/>
      <c r="R1059" s="52"/>
      <c r="S1059" s="60"/>
      <c r="T1059" s="60"/>
      <c r="U1059" s="60"/>
      <c r="V1059" s="60"/>
      <c r="W1059" s="20"/>
      <c r="X1059" s="19"/>
      <c r="Y1059" s="19"/>
      <c r="XEU1059" s="189"/>
      <c r="XEV1059" s="189"/>
      <c r="XEW1059" s="189"/>
      <c r="XEX1059" s="189"/>
      <c r="XEY1059" s="189"/>
      <c r="XEZ1059" s="189"/>
      <c r="XFA1059" s="189"/>
      <c r="XFB1059" s="189"/>
      <c r="XFC1059" s="189"/>
      <c r="XFD1059" s="189"/>
    </row>
    <row r="1060" spans="1:25 16375:16384" s="54" customFormat="1" ht="42" customHeight="1" x14ac:dyDescent="0.2">
      <c r="A1060" s="60"/>
      <c r="B1060" s="60"/>
      <c r="C1060" s="61"/>
      <c r="D1060" s="61"/>
      <c r="E1060" s="61"/>
      <c r="F1060" s="61"/>
      <c r="G1060" s="61"/>
      <c r="H1060" s="61"/>
      <c r="I1060" s="60"/>
      <c r="J1060" s="60"/>
      <c r="K1060" s="87"/>
      <c r="L1060" s="62"/>
      <c r="M1060" s="63"/>
      <c r="N1060" s="64"/>
      <c r="O1060" s="58"/>
      <c r="P1060" s="64"/>
      <c r="Q1060" s="58"/>
      <c r="R1060" s="52"/>
      <c r="S1060" s="60"/>
      <c r="T1060" s="60"/>
      <c r="U1060" s="60"/>
      <c r="V1060" s="60"/>
      <c r="W1060" s="20"/>
      <c r="X1060" s="19"/>
      <c r="Y1060" s="19"/>
      <c r="XEU1060" s="189"/>
      <c r="XEV1060" s="189"/>
      <c r="XEW1060" s="189"/>
      <c r="XEX1060" s="189"/>
      <c r="XEY1060" s="189"/>
      <c r="XEZ1060" s="189"/>
      <c r="XFA1060" s="189"/>
      <c r="XFB1060" s="189"/>
      <c r="XFC1060" s="189"/>
      <c r="XFD1060" s="189"/>
    </row>
    <row r="1061" spans="1:25 16375:16384" s="54" customFormat="1" ht="42" customHeight="1" x14ac:dyDescent="0.2">
      <c r="A1061" s="60"/>
      <c r="B1061" s="60"/>
      <c r="C1061" s="61"/>
      <c r="D1061" s="61"/>
      <c r="E1061" s="61"/>
      <c r="F1061" s="61"/>
      <c r="G1061" s="61"/>
      <c r="H1061" s="61"/>
      <c r="I1061" s="60"/>
      <c r="J1061" s="60"/>
      <c r="K1061" s="87"/>
      <c r="L1061" s="62"/>
      <c r="M1061" s="63"/>
      <c r="N1061" s="64"/>
      <c r="O1061" s="58"/>
      <c r="P1061" s="64"/>
      <c r="Q1061" s="58"/>
      <c r="R1061" s="52"/>
      <c r="S1061" s="60"/>
      <c r="T1061" s="60"/>
      <c r="U1061" s="60"/>
      <c r="V1061" s="60"/>
      <c r="W1061" s="20"/>
      <c r="X1061" s="19"/>
      <c r="Y1061" s="19"/>
      <c r="XEU1061" s="189"/>
      <c r="XEV1061" s="189"/>
      <c r="XEW1061" s="189"/>
      <c r="XEX1061" s="189"/>
      <c r="XEY1061" s="189"/>
      <c r="XEZ1061" s="189"/>
      <c r="XFA1061" s="189"/>
      <c r="XFB1061" s="189"/>
      <c r="XFC1061" s="189"/>
      <c r="XFD1061" s="189"/>
    </row>
    <row r="1062" spans="1:25 16375:16384" s="54" customFormat="1" ht="42" customHeight="1" x14ac:dyDescent="0.2">
      <c r="A1062" s="60"/>
      <c r="B1062" s="60"/>
      <c r="C1062" s="61"/>
      <c r="D1062" s="61"/>
      <c r="E1062" s="61"/>
      <c r="F1062" s="61"/>
      <c r="G1062" s="61"/>
      <c r="H1062" s="61"/>
      <c r="I1062" s="60"/>
      <c r="J1062" s="60"/>
      <c r="K1062" s="87"/>
      <c r="L1062" s="62"/>
      <c r="M1062" s="63"/>
      <c r="N1062" s="64"/>
      <c r="O1062" s="58"/>
      <c r="P1062" s="64"/>
      <c r="Q1062" s="58"/>
      <c r="R1062" s="52"/>
      <c r="S1062" s="60"/>
      <c r="T1062" s="60"/>
      <c r="U1062" s="60"/>
      <c r="V1062" s="60"/>
      <c r="W1062" s="20"/>
      <c r="X1062" s="19"/>
      <c r="Y1062" s="19"/>
      <c r="XEU1062" s="189"/>
      <c r="XEV1062" s="189"/>
      <c r="XEW1062" s="189"/>
      <c r="XEX1062" s="189"/>
      <c r="XEY1062" s="189"/>
      <c r="XEZ1062" s="189"/>
      <c r="XFA1062" s="189"/>
      <c r="XFB1062" s="189"/>
      <c r="XFC1062" s="189"/>
      <c r="XFD1062" s="189"/>
    </row>
    <row r="1063" spans="1:25 16375:16384" s="54" customFormat="1" ht="42" customHeight="1" x14ac:dyDescent="0.2">
      <c r="A1063" s="60"/>
      <c r="B1063" s="60"/>
      <c r="C1063" s="61"/>
      <c r="D1063" s="61"/>
      <c r="E1063" s="61"/>
      <c r="F1063" s="61"/>
      <c r="G1063" s="61"/>
      <c r="H1063" s="61"/>
      <c r="I1063" s="60"/>
      <c r="J1063" s="60"/>
      <c r="K1063" s="87"/>
      <c r="L1063" s="62"/>
      <c r="M1063" s="63"/>
      <c r="N1063" s="64"/>
      <c r="O1063" s="58"/>
      <c r="P1063" s="64"/>
      <c r="Q1063" s="58"/>
      <c r="R1063" s="52"/>
      <c r="S1063" s="60"/>
      <c r="T1063" s="60"/>
      <c r="U1063" s="60"/>
      <c r="V1063" s="60"/>
      <c r="W1063" s="20"/>
      <c r="X1063" s="19"/>
      <c r="Y1063" s="19"/>
      <c r="XEU1063" s="189"/>
      <c r="XEV1063" s="189"/>
      <c r="XEW1063" s="189"/>
      <c r="XEX1063" s="189"/>
      <c r="XEY1063" s="189"/>
      <c r="XEZ1063" s="189"/>
      <c r="XFA1063" s="189"/>
      <c r="XFB1063" s="189"/>
      <c r="XFC1063" s="189"/>
      <c r="XFD1063" s="189"/>
    </row>
    <row r="1064" spans="1:25 16375:16384" s="54" customFormat="1" ht="42" customHeight="1" x14ac:dyDescent="0.2">
      <c r="A1064" s="60"/>
      <c r="B1064" s="60"/>
      <c r="C1064" s="61"/>
      <c r="D1064" s="61"/>
      <c r="E1064" s="61"/>
      <c r="F1064" s="61"/>
      <c r="G1064" s="61"/>
      <c r="H1064" s="61"/>
      <c r="I1064" s="60"/>
      <c r="J1064" s="60"/>
      <c r="K1064" s="87"/>
      <c r="L1064" s="62"/>
      <c r="M1064" s="63"/>
      <c r="N1064" s="64"/>
      <c r="O1064" s="58"/>
      <c r="P1064" s="64"/>
      <c r="Q1064" s="58"/>
      <c r="R1064" s="52"/>
      <c r="S1064" s="60"/>
      <c r="T1064" s="60"/>
      <c r="U1064" s="60"/>
      <c r="V1064" s="60"/>
      <c r="W1064" s="20"/>
      <c r="X1064" s="19"/>
      <c r="Y1064" s="19"/>
      <c r="XEU1064" s="189"/>
      <c r="XEV1064" s="189"/>
      <c r="XEW1064" s="189"/>
      <c r="XEX1064" s="189"/>
      <c r="XEY1064" s="189"/>
      <c r="XEZ1064" s="189"/>
      <c r="XFA1064" s="189"/>
      <c r="XFB1064" s="189"/>
      <c r="XFC1064" s="189"/>
      <c r="XFD1064" s="189"/>
    </row>
    <row r="1065" spans="1:25 16375:16384" s="54" customFormat="1" ht="42" customHeight="1" x14ac:dyDescent="0.2">
      <c r="A1065" s="60"/>
      <c r="B1065" s="60"/>
      <c r="C1065" s="61"/>
      <c r="D1065" s="61"/>
      <c r="E1065" s="61"/>
      <c r="F1065" s="61"/>
      <c r="G1065" s="61"/>
      <c r="H1065" s="61"/>
      <c r="I1065" s="60"/>
      <c r="J1065" s="60"/>
      <c r="K1065" s="87"/>
      <c r="L1065" s="62"/>
      <c r="M1065" s="63"/>
      <c r="N1065" s="64"/>
      <c r="O1065" s="58"/>
      <c r="P1065" s="64"/>
      <c r="Q1065" s="58"/>
      <c r="R1065" s="52"/>
      <c r="S1065" s="60"/>
      <c r="T1065" s="60"/>
      <c r="U1065" s="60"/>
      <c r="V1065" s="60"/>
      <c r="W1065" s="20"/>
      <c r="X1065" s="19"/>
      <c r="Y1065" s="19"/>
      <c r="XEU1065" s="189"/>
      <c r="XEV1065" s="189"/>
      <c r="XEW1065" s="189"/>
      <c r="XEX1065" s="189"/>
      <c r="XEY1065" s="189"/>
      <c r="XEZ1065" s="189"/>
      <c r="XFA1065" s="189"/>
      <c r="XFB1065" s="189"/>
      <c r="XFC1065" s="189"/>
      <c r="XFD1065" s="189"/>
    </row>
    <row r="1066" spans="1:25 16375:16384" s="54" customFormat="1" ht="42" customHeight="1" x14ac:dyDescent="0.2">
      <c r="A1066" s="60"/>
      <c r="B1066" s="60"/>
      <c r="C1066" s="61"/>
      <c r="D1066" s="61"/>
      <c r="E1066" s="61"/>
      <c r="F1066" s="61"/>
      <c r="G1066" s="61"/>
      <c r="H1066" s="61"/>
      <c r="I1066" s="60"/>
      <c r="J1066" s="60"/>
      <c r="K1066" s="87"/>
      <c r="L1066" s="62"/>
      <c r="M1066" s="63"/>
      <c r="N1066" s="64"/>
      <c r="O1066" s="58"/>
      <c r="P1066" s="64"/>
      <c r="Q1066" s="58"/>
      <c r="R1066" s="52"/>
      <c r="S1066" s="60"/>
      <c r="T1066" s="60"/>
      <c r="U1066" s="60"/>
      <c r="V1066" s="60"/>
      <c r="W1066" s="20"/>
      <c r="X1066" s="19"/>
      <c r="Y1066" s="19"/>
      <c r="XEU1066" s="189"/>
      <c r="XEV1066" s="189"/>
      <c r="XEW1066" s="189"/>
      <c r="XEX1066" s="189"/>
      <c r="XEY1066" s="189"/>
      <c r="XEZ1066" s="189"/>
      <c r="XFA1066" s="189"/>
      <c r="XFB1066" s="189"/>
      <c r="XFC1066" s="189"/>
      <c r="XFD1066" s="189"/>
    </row>
    <row r="1067" spans="1:25 16375:16384" s="54" customFormat="1" ht="42" customHeight="1" x14ac:dyDescent="0.2">
      <c r="A1067" s="60"/>
      <c r="B1067" s="60"/>
      <c r="C1067" s="61"/>
      <c r="D1067" s="61"/>
      <c r="E1067" s="61"/>
      <c r="F1067" s="61"/>
      <c r="G1067" s="61"/>
      <c r="H1067" s="61"/>
      <c r="I1067" s="60"/>
      <c r="J1067" s="60"/>
      <c r="K1067" s="87"/>
      <c r="L1067" s="62"/>
      <c r="M1067" s="63"/>
      <c r="N1067" s="64"/>
      <c r="O1067" s="58"/>
      <c r="P1067" s="64"/>
      <c r="Q1067" s="58"/>
      <c r="R1067" s="52"/>
      <c r="S1067" s="60"/>
      <c r="T1067" s="60"/>
      <c r="U1067" s="60"/>
      <c r="V1067" s="60"/>
      <c r="W1067" s="20"/>
      <c r="X1067" s="19"/>
      <c r="Y1067" s="19"/>
      <c r="XEU1067" s="189"/>
      <c r="XEV1067" s="189"/>
      <c r="XEW1067" s="189"/>
      <c r="XEX1067" s="189"/>
      <c r="XEY1067" s="189"/>
      <c r="XEZ1067" s="189"/>
      <c r="XFA1067" s="189"/>
      <c r="XFB1067" s="189"/>
      <c r="XFC1067" s="189"/>
      <c r="XFD1067" s="189"/>
    </row>
    <row r="1068" spans="1:25 16375:16384" s="54" customFormat="1" ht="42" customHeight="1" x14ac:dyDescent="0.2">
      <c r="A1068" s="60"/>
      <c r="B1068" s="60"/>
      <c r="C1068" s="61"/>
      <c r="D1068" s="61"/>
      <c r="E1068" s="61"/>
      <c r="F1068" s="61"/>
      <c r="G1068" s="61"/>
      <c r="H1068" s="61"/>
      <c r="I1068" s="60"/>
      <c r="J1068" s="60"/>
      <c r="K1068" s="87"/>
      <c r="L1068" s="62"/>
      <c r="M1068" s="63"/>
      <c r="N1068" s="64"/>
      <c r="O1068" s="58"/>
      <c r="P1068" s="64"/>
      <c r="Q1068" s="58"/>
      <c r="R1068" s="52"/>
      <c r="S1068" s="60"/>
      <c r="T1068" s="60"/>
      <c r="U1068" s="60"/>
      <c r="V1068" s="60"/>
      <c r="W1068" s="20"/>
      <c r="X1068" s="19"/>
      <c r="Y1068" s="19"/>
      <c r="XEU1068" s="189"/>
      <c r="XEV1068" s="189"/>
      <c r="XEW1068" s="189"/>
      <c r="XEX1068" s="189"/>
      <c r="XEY1068" s="189"/>
      <c r="XEZ1068" s="189"/>
      <c r="XFA1068" s="189"/>
      <c r="XFB1068" s="189"/>
      <c r="XFC1068" s="189"/>
      <c r="XFD1068" s="189"/>
    </row>
    <row r="1069" spans="1:25 16375:16384" s="54" customFormat="1" ht="42" customHeight="1" x14ac:dyDescent="0.2">
      <c r="A1069" s="60"/>
      <c r="B1069" s="60"/>
      <c r="C1069" s="61"/>
      <c r="D1069" s="61"/>
      <c r="E1069" s="61"/>
      <c r="F1069" s="61"/>
      <c r="G1069" s="61"/>
      <c r="H1069" s="61"/>
      <c r="I1069" s="60"/>
      <c r="J1069" s="60"/>
      <c r="K1069" s="87"/>
      <c r="L1069" s="62"/>
      <c r="M1069" s="63"/>
      <c r="N1069" s="64"/>
      <c r="O1069" s="58"/>
      <c r="P1069" s="64"/>
      <c r="Q1069" s="58"/>
      <c r="R1069" s="52"/>
      <c r="S1069" s="60"/>
      <c r="T1069" s="60"/>
      <c r="U1069" s="60"/>
      <c r="V1069" s="60"/>
      <c r="W1069" s="20"/>
      <c r="X1069" s="19"/>
      <c r="Y1069" s="19"/>
      <c r="XEU1069" s="189"/>
      <c r="XEV1069" s="189"/>
      <c r="XEW1069" s="189"/>
      <c r="XEX1069" s="189"/>
      <c r="XEY1069" s="189"/>
      <c r="XEZ1069" s="189"/>
      <c r="XFA1069" s="189"/>
      <c r="XFB1069" s="189"/>
      <c r="XFC1069" s="189"/>
      <c r="XFD1069" s="189"/>
    </row>
    <row r="1070" spans="1:25 16375:16384" s="54" customFormat="1" ht="42" customHeight="1" x14ac:dyDescent="0.2">
      <c r="A1070" s="60"/>
      <c r="B1070" s="60"/>
      <c r="C1070" s="61"/>
      <c r="D1070" s="61"/>
      <c r="E1070" s="61"/>
      <c r="F1070" s="61"/>
      <c r="G1070" s="61"/>
      <c r="H1070" s="61"/>
      <c r="I1070" s="60"/>
      <c r="J1070" s="60"/>
      <c r="K1070" s="87"/>
      <c r="L1070" s="62"/>
      <c r="M1070" s="63"/>
      <c r="N1070" s="64"/>
      <c r="O1070" s="58"/>
      <c r="P1070" s="64"/>
      <c r="Q1070" s="58"/>
      <c r="R1070" s="52"/>
      <c r="S1070" s="60"/>
      <c r="T1070" s="60"/>
      <c r="U1070" s="60"/>
      <c r="V1070" s="60"/>
      <c r="W1070" s="20"/>
      <c r="X1070" s="19"/>
      <c r="Y1070" s="19"/>
      <c r="XEU1070" s="189"/>
      <c r="XEV1070" s="189"/>
      <c r="XEW1070" s="189"/>
      <c r="XEX1070" s="189"/>
      <c r="XEY1070" s="189"/>
      <c r="XEZ1070" s="189"/>
      <c r="XFA1070" s="189"/>
      <c r="XFB1070" s="189"/>
      <c r="XFC1070" s="189"/>
      <c r="XFD1070" s="189"/>
    </row>
    <row r="1071" spans="1:25 16375:16384" s="54" customFormat="1" ht="42" customHeight="1" x14ac:dyDescent="0.2">
      <c r="A1071" s="60"/>
      <c r="B1071" s="60"/>
      <c r="C1071" s="61"/>
      <c r="D1071" s="61"/>
      <c r="E1071" s="61"/>
      <c r="F1071" s="61"/>
      <c r="G1071" s="61"/>
      <c r="H1071" s="61"/>
      <c r="I1071" s="60"/>
      <c r="J1071" s="60"/>
      <c r="K1071" s="87"/>
      <c r="L1071" s="62"/>
      <c r="M1071" s="63"/>
      <c r="N1071" s="64"/>
      <c r="O1071" s="58"/>
      <c r="P1071" s="64"/>
      <c r="Q1071" s="58"/>
      <c r="R1071" s="52"/>
      <c r="S1071" s="60"/>
      <c r="T1071" s="60"/>
      <c r="U1071" s="60"/>
      <c r="V1071" s="60"/>
      <c r="W1071" s="20"/>
      <c r="X1071" s="19"/>
      <c r="Y1071" s="19"/>
      <c r="XEU1071" s="189"/>
      <c r="XEV1071" s="189"/>
      <c r="XEW1071" s="189"/>
      <c r="XEX1071" s="189"/>
      <c r="XEY1071" s="189"/>
      <c r="XEZ1071" s="189"/>
      <c r="XFA1071" s="189"/>
      <c r="XFB1071" s="189"/>
      <c r="XFC1071" s="189"/>
      <c r="XFD1071" s="189"/>
    </row>
    <row r="1072" spans="1:25 16375:16384" s="54" customFormat="1" ht="42" customHeight="1" x14ac:dyDescent="0.2">
      <c r="A1072" s="60"/>
      <c r="B1072" s="60"/>
      <c r="C1072" s="61"/>
      <c r="D1072" s="61"/>
      <c r="E1072" s="61"/>
      <c r="F1072" s="61"/>
      <c r="G1072" s="61"/>
      <c r="H1072" s="61"/>
      <c r="I1072" s="60"/>
      <c r="J1072" s="60"/>
      <c r="K1072" s="87"/>
      <c r="L1072" s="62"/>
      <c r="M1072" s="63"/>
      <c r="N1072" s="64"/>
      <c r="O1072" s="58"/>
      <c r="P1072" s="64"/>
      <c r="Q1072" s="58"/>
      <c r="R1072" s="52"/>
      <c r="S1072" s="60"/>
      <c r="T1072" s="60"/>
      <c r="U1072" s="60"/>
      <c r="V1072" s="60"/>
      <c r="W1072" s="20"/>
      <c r="X1072" s="19"/>
      <c r="Y1072" s="19"/>
      <c r="XEU1072" s="189"/>
      <c r="XEV1072" s="189"/>
      <c r="XEW1072" s="189"/>
      <c r="XEX1072" s="189"/>
      <c r="XEY1072" s="189"/>
      <c r="XEZ1072" s="189"/>
      <c r="XFA1072" s="189"/>
      <c r="XFB1072" s="189"/>
      <c r="XFC1072" s="189"/>
      <c r="XFD1072" s="189"/>
    </row>
    <row r="1073" spans="1:25 16375:16384" s="54" customFormat="1" ht="42" customHeight="1" x14ac:dyDescent="0.2">
      <c r="A1073" s="60"/>
      <c r="B1073" s="60"/>
      <c r="C1073" s="61"/>
      <c r="D1073" s="61"/>
      <c r="E1073" s="61"/>
      <c r="F1073" s="61"/>
      <c r="G1073" s="61"/>
      <c r="H1073" s="61"/>
      <c r="I1073" s="60"/>
      <c r="J1073" s="60"/>
      <c r="K1073" s="87"/>
      <c r="L1073" s="62"/>
      <c r="M1073" s="63"/>
      <c r="N1073" s="64"/>
      <c r="O1073" s="58"/>
      <c r="P1073" s="64"/>
      <c r="Q1073" s="58"/>
      <c r="R1073" s="52"/>
      <c r="S1073" s="60"/>
      <c r="T1073" s="60"/>
      <c r="U1073" s="60"/>
      <c r="V1073" s="60"/>
      <c r="W1073" s="20"/>
      <c r="X1073" s="19"/>
      <c r="Y1073" s="19"/>
      <c r="XEU1073" s="189"/>
      <c r="XEV1073" s="189"/>
      <c r="XEW1073" s="189"/>
      <c r="XEX1073" s="189"/>
      <c r="XEY1073" s="189"/>
      <c r="XEZ1073" s="189"/>
      <c r="XFA1073" s="189"/>
      <c r="XFB1073" s="189"/>
      <c r="XFC1073" s="189"/>
      <c r="XFD1073" s="189"/>
    </row>
    <row r="1074" spans="1:25 16375:16384" s="54" customFormat="1" ht="42" customHeight="1" x14ac:dyDescent="0.2">
      <c r="A1074" s="60"/>
      <c r="B1074" s="60"/>
      <c r="C1074" s="61"/>
      <c r="D1074" s="61"/>
      <c r="E1074" s="61"/>
      <c r="F1074" s="61"/>
      <c r="G1074" s="61"/>
      <c r="H1074" s="61"/>
      <c r="I1074" s="60"/>
      <c r="J1074" s="60"/>
      <c r="K1074" s="87"/>
      <c r="L1074" s="62"/>
      <c r="M1074" s="63"/>
      <c r="N1074" s="64"/>
      <c r="O1074" s="58"/>
      <c r="P1074" s="64"/>
      <c r="Q1074" s="58"/>
      <c r="R1074" s="52"/>
      <c r="S1074" s="60"/>
      <c r="T1074" s="60"/>
      <c r="U1074" s="60"/>
      <c r="V1074" s="60"/>
      <c r="W1074" s="20"/>
      <c r="X1074" s="19"/>
      <c r="Y1074" s="19"/>
      <c r="XEU1074" s="189"/>
      <c r="XEV1074" s="189"/>
      <c r="XEW1074" s="189"/>
      <c r="XEX1074" s="189"/>
      <c r="XEY1074" s="189"/>
      <c r="XEZ1074" s="189"/>
      <c r="XFA1074" s="189"/>
      <c r="XFB1074" s="189"/>
      <c r="XFC1074" s="189"/>
      <c r="XFD1074" s="189"/>
    </row>
    <row r="1075" spans="1:25 16375:16384" s="54" customFormat="1" ht="42" customHeight="1" x14ac:dyDescent="0.2">
      <c r="A1075" s="60"/>
      <c r="B1075" s="60"/>
      <c r="C1075" s="61"/>
      <c r="D1075" s="61"/>
      <c r="E1075" s="61"/>
      <c r="F1075" s="61"/>
      <c r="G1075" s="61"/>
      <c r="H1075" s="61"/>
      <c r="I1075" s="60"/>
      <c r="J1075" s="60"/>
      <c r="K1075" s="87"/>
      <c r="L1075" s="62"/>
      <c r="M1075" s="63"/>
      <c r="N1075" s="64"/>
      <c r="O1075" s="58"/>
      <c r="P1075" s="64"/>
      <c r="Q1075" s="58"/>
      <c r="R1075" s="52"/>
      <c r="S1075" s="60"/>
      <c r="T1075" s="60"/>
      <c r="U1075" s="60"/>
      <c r="V1075" s="60"/>
      <c r="W1075" s="20"/>
      <c r="X1075" s="19"/>
      <c r="Y1075" s="19"/>
      <c r="XEU1075" s="189"/>
      <c r="XEV1075" s="189"/>
      <c r="XEW1075" s="189"/>
      <c r="XEX1075" s="189"/>
      <c r="XEY1075" s="189"/>
      <c r="XEZ1075" s="189"/>
      <c r="XFA1075" s="189"/>
      <c r="XFB1075" s="189"/>
      <c r="XFC1075" s="189"/>
      <c r="XFD1075" s="189"/>
    </row>
    <row r="1076" spans="1:25 16375:16384" s="54" customFormat="1" ht="42" customHeight="1" x14ac:dyDescent="0.2">
      <c r="A1076" s="60"/>
      <c r="B1076" s="60"/>
      <c r="C1076" s="61"/>
      <c r="D1076" s="61"/>
      <c r="E1076" s="61"/>
      <c r="F1076" s="61"/>
      <c r="G1076" s="61"/>
      <c r="H1076" s="61"/>
      <c r="I1076" s="60"/>
      <c r="J1076" s="60"/>
      <c r="K1076" s="87"/>
      <c r="L1076" s="62"/>
      <c r="M1076" s="63"/>
      <c r="N1076" s="64"/>
      <c r="O1076" s="58"/>
      <c r="P1076" s="64"/>
      <c r="Q1076" s="58"/>
      <c r="R1076" s="52"/>
      <c r="S1076" s="60"/>
      <c r="T1076" s="60"/>
      <c r="U1076" s="60"/>
      <c r="V1076" s="60"/>
      <c r="W1076" s="20"/>
      <c r="X1076" s="19"/>
      <c r="Y1076" s="19"/>
      <c r="XEU1076" s="189"/>
      <c r="XEV1076" s="189"/>
      <c r="XEW1076" s="189"/>
      <c r="XEX1076" s="189"/>
      <c r="XEY1076" s="189"/>
      <c r="XEZ1076" s="189"/>
      <c r="XFA1076" s="189"/>
      <c r="XFB1076" s="189"/>
      <c r="XFC1076" s="189"/>
      <c r="XFD1076" s="189"/>
    </row>
    <row r="1077" spans="1:25 16375:16384" s="54" customFormat="1" ht="42" customHeight="1" x14ac:dyDescent="0.2">
      <c r="A1077" s="60"/>
      <c r="B1077" s="60"/>
      <c r="C1077" s="61"/>
      <c r="D1077" s="61"/>
      <c r="E1077" s="61"/>
      <c r="F1077" s="61"/>
      <c r="G1077" s="61"/>
      <c r="H1077" s="61"/>
      <c r="I1077" s="60"/>
      <c r="J1077" s="60"/>
      <c r="K1077" s="87"/>
      <c r="L1077" s="62"/>
      <c r="M1077" s="63"/>
      <c r="N1077" s="64"/>
      <c r="O1077" s="58"/>
      <c r="P1077" s="64"/>
      <c r="Q1077" s="58"/>
      <c r="R1077" s="52"/>
      <c r="S1077" s="60"/>
      <c r="T1077" s="60"/>
      <c r="U1077" s="60"/>
      <c r="V1077" s="60"/>
      <c r="W1077" s="20"/>
      <c r="X1077" s="19"/>
      <c r="Y1077" s="19"/>
      <c r="XEU1077" s="189"/>
      <c r="XEV1077" s="189"/>
      <c r="XEW1077" s="189"/>
      <c r="XEX1077" s="189"/>
      <c r="XEY1077" s="189"/>
      <c r="XEZ1077" s="189"/>
      <c r="XFA1077" s="189"/>
      <c r="XFB1077" s="189"/>
      <c r="XFC1077" s="189"/>
      <c r="XFD1077" s="189"/>
    </row>
    <row r="1078" spans="1:25 16375:16384" s="54" customFormat="1" ht="42" customHeight="1" x14ac:dyDescent="0.2">
      <c r="A1078" s="60"/>
      <c r="B1078" s="60"/>
      <c r="C1078" s="61"/>
      <c r="D1078" s="61"/>
      <c r="E1078" s="61"/>
      <c r="F1078" s="61"/>
      <c r="G1078" s="61"/>
      <c r="H1078" s="61"/>
      <c r="I1078" s="60"/>
      <c r="J1078" s="60"/>
      <c r="K1078" s="87"/>
      <c r="L1078" s="62"/>
      <c r="M1078" s="63"/>
      <c r="N1078" s="64"/>
      <c r="O1078" s="58"/>
      <c r="P1078" s="64"/>
      <c r="Q1078" s="58"/>
      <c r="R1078" s="52"/>
      <c r="S1078" s="60"/>
      <c r="T1078" s="60"/>
      <c r="U1078" s="60"/>
      <c r="V1078" s="60"/>
      <c r="W1078" s="20"/>
      <c r="X1078" s="19"/>
      <c r="Y1078" s="19"/>
      <c r="XEU1078" s="189"/>
      <c r="XEV1078" s="189"/>
      <c r="XEW1078" s="189"/>
      <c r="XEX1078" s="189"/>
      <c r="XEY1078" s="189"/>
      <c r="XEZ1078" s="189"/>
      <c r="XFA1078" s="189"/>
      <c r="XFB1078" s="189"/>
      <c r="XFC1078" s="189"/>
      <c r="XFD1078" s="189"/>
    </row>
    <row r="1079" spans="1:25 16375:16384" s="54" customFormat="1" ht="42" customHeight="1" x14ac:dyDescent="0.2">
      <c r="A1079" s="60"/>
      <c r="B1079" s="60"/>
      <c r="C1079" s="61"/>
      <c r="D1079" s="61"/>
      <c r="E1079" s="61"/>
      <c r="F1079" s="61"/>
      <c r="G1079" s="61"/>
      <c r="H1079" s="61"/>
      <c r="I1079" s="60"/>
      <c r="J1079" s="60"/>
      <c r="K1079" s="87"/>
      <c r="L1079" s="62"/>
      <c r="M1079" s="63"/>
      <c r="N1079" s="64"/>
      <c r="O1079" s="58"/>
      <c r="P1079" s="64"/>
      <c r="Q1079" s="58"/>
      <c r="R1079" s="52"/>
      <c r="S1079" s="60"/>
      <c r="T1079" s="60"/>
      <c r="U1079" s="60"/>
      <c r="V1079" s="60"/>
      <c r="W1079" s="20"/>
      <c r="X1079" s="19"/>
      <c r="Y1079" s="19"/>
      <c r="XEU1079" s="189"/>
      <c r="XEV1079" s="189"/>
      <c r="XEW1079" s="189"/>
      <c r="XEX1079" s="189"/>
      <c r="XEY1079" s="189"/>
      <c r="XEZ1079" s="189"/>
      <c r="XFA1079" s="189"/>
      <c r="XFB1079" s="189"/>
      <c r="XFC1079" s="189"/>
      <c r="XFD1079" s="189"/>
    </row>
    <row r="1080" spans="1:25 16375:16384" s="54" customFormat="1" ht="42" customHeight="1" x14ac:dyDescent="0.2">
      <c r="A1080" s="60"/>
      <c r="B1080" s="60"/>
      <c r="C1080" s="61"/>
      <c r="D1080" s="61"/>
      <c r="E1080" s="61"/>
      <c r="F1080" s="61"/>
      <c r="G1080" s="61"/>
      <c r="H1080" s="61"/>
      <c r="I1080" s="60"/>
      <c r="J1080" s="60"/>
      <c r="K1080" s="87"/>
      <c r="L1080" s="62"/>
      <c r="M1080" s="63"/>
      <c r="N1080" s="64"/>
      <c r="O1080" s="58"/>
      <c r="P1080" s="64"/>
      <c r="Q1080" s="58"/>
      <c r="R1080" s="52"/>
      <c r="S1080" s="60"/>
      <c r="T1080" s="60"/>
      <c r="U1080" s="60"/>
      <c r="V1080" s="60"/>
      <c r="W1080" s="20"/>
      <c r="X1080" s="19"/>
      <c r="Y1080" s="19"/>
      <c r="XEU1080" s="189"/>
      <c r="XEV1080" s="189"/>
      <c r="XEW1080" s="189"/>
      <c r="XEX1080" s="189"/>
      <c r="XEY1080" s="189"/>
      <c r="XEZ1080" s="189"/>
      <c r="XFA1080" s="189"/>
      <c r="XFB1080" s="189"/>
      <c r="XFC1080" s="189"/>
      <c r="XFD1080" s="189"/>
    </row>
    <row r="1081" spans="1:25 16375:16384" s="54" customFormat="1" ht="42" customHeight="1" x14ac:dyDescent="0.2">
      <c r="A1081" s="60"/>
      <c r="B1081" s="60"/>
      <c r="C1081" s="61"/>
      <c r="D1081" s="61"/>
      <c r="E1081" s="61"/>
      <c r="F1081" s="61"/>
      <c r="G1081" s="61"/>
      <c r="H1081" s="61"/>
      <c r="I1081" s="60"/>
      <c r="J1081" s="60"/>
      <c r="K1081" s="87"/>
      <c r="L1081" s="62"/>
      <c r="M1081" s="63"/>
      <c r="N1081" s="64"/>
      <c r="O1081" s="58"/>
      <c r="P1081" s="64"/>
      <c r="Q1081" s="58"/>
      <c r="R1081" s="52"/>
      <c r="S1081" s="60"/>
      <c r="T1081" s="60"/>
      <c r="U1081" s="60"/>
      <c r="V1081" s="60"/>
      <c r="W1081" s="20"/>
      <c r="X1081" s="19"/>
      <c r="Y1081" s="19"/>
      <c r="XEU1081" s="189"/>
      <c r="XEV1081" s="189"/>
      <c r="XEW1081" s="189"/>
      <c r="XEX1081" s="189"/>
      <c r="XEY1081" s="189"/>
      <c r="XEZ1081" s="189"/>
      <c r="XFA1081" s="189"/>
      <c r="XFB1081" s="189"/>
      <c r="XFC1081" s="189"/>
      <c r="XFD1081" s="189"/>
    </row>
    <row r="1082" spans="1:25 16375:16384" s="54" customFormat="1" ht="42" customHeight="1" x14ac:dyDescent="0.2">
      <c r="A1082" s="60"/>
      <c r="B1082" s="60"/>
      <c r="C1082" s="61"/>
      <c r="D1082" s="61"/>
      <c r="E1082" s="61"/>
      <c r="F1082" s="61"/>
      <c r="G1082" s="61"/>
      <c r="H1082" s="61"/>
      <c r="I1082" s="60"/>
      <c r="J1082" s="60"/>
      <c r="K1082" s="87"/>
      <c r="L1082" s="62"/>
      <c r="M1082" s="63"/>
      <c r="N1082" s="64"/>
      <c r="O1082" s="58"/>
      <c r="P1082" s="64"/>
      <c r="Q1082" s="58"/>
      <c r="R1082" s="52"/>
      <c r="S1082" s="60"/>
      <c r="T1082" s="60"/>
      <c r="U1082" s="60"/>
      <c r="V1082" s="60"/>
      <c r="W1082" s="20"/>
      <c r="X1082" s="19"/>
      <c r="Y1082" s="19"/>
      <c r="XEU1082" s="189"/>
      <c r="XEV1082" s="189"/>
      <c r="XEW1082" s="189"/>
      <c r="XEX1082" s="189"/>
      <c r="XEY1082" s="189"/>
      <c r="XEZ1082" s="189"/>
      <c r="XFA1082" s="189"/>
      <c r="XFB1082" s="189"/>
      <c r="XFC1082" s="189"/>
      <c r="XFD1082" s="189"/>
    </row>
    <row r="1083" spans="1:25 16375:16384" s="54" customFormat="1" ht="42" customHeight="1" x14ac:dyDescent="0.2">
      <c r="A1083" s="60"/>
      <c r="B1083" s="60"/>
      <c r="C1083" s="61"/>
      <c r="D1083" s="61"/>
      <c r="E1083" s="61"/>
      <c r="F1083" s="61"/>
      <c r="G1083" s="61"/>
      <c r="H1083" s="61"/>
      <c r="I1083" s="60"/>
      <c r="J1083" s="60"/>
      <c r="K1083" s="87"/>
      <c r="L1083" s="62"/>
      <c r="M1083" s="63"/>
      <c r="N1083" s="64"/>
      <c r="O1083" s="58"/>
      <c r="P1083" s="64"/>
      <c r="Q1083" s="58"/>
      <c r="R1083" s="52"/>
      <c r="S1083" s="60"/>
      <c r="T1083" s="60"/>
      <c r="U1083" s="60"/>
      <c r="V1083" s="60"/>
      <c r="W1083" s="20"/>
      <c r="X1083" s="19"/>
      <c r="Y1083" s="19"/>
      <c r="XEU1083" s="189"/>
      <c r="XEV1083" s="189"/>
      <c r="XEW1083" s="189"/>
      <c r="XEX1083" s="189"/>
      <c r="XEY1083" s="189"/>
      <c r="XEZ1083" s="189"/>
      <c r="XFA1083" s="189"/>
      <c r="XFB1083" s="189"/>
      <c r="XFC1083" s="189"/>
      <c r="XFD1083" s="189"/>
    </row>
    <row r="1084" spans="1:25 16375:16384" s="54" customFormat="1" ht="42" customHeight="1" x14ac:dyDescent="0.2">
      <c r="A1084" s="60"/>
      <c r="B1084" s="60"/>
      <c r="C1084" s="61"/>
      <c r="D1084" s="61"/>
      <c r="E1084" s="61"/>
      <c r="F1084" s="61"/>
      <c r="G1084" s="61"/>
      <c r="H1084" s="61"/>
      <c r="I1084" s="60"/>
      <c r="J1084" s="60"/>
      <c r="K1084" s="87"/>
      <c r="L1084" s="62"/>
      <c r="M1084" s="63"/>
      <c r="N1084" s="64"/>
      <c r="O1084" s="58"/>
      <c r="P1084" s="64"/>
      <c r="Q1084" s="58"/>
      <c r="R1084" s="52"/>
      <c r="S1084" s="60"/>
      <c r="T1084" s="60"/>
      <c r="U1084" s="60"/>
      <c r="V1084" s="60"/>
      <c r="W1084" s="20"/>
      <c r="X1084" s="19"/>
      <c r="Y1084" s="19"/>
      <c r="XEU1084" s="189"/>
      <c r="XEV1084" s="189"/>
      <c r="XEW1084" s="189"/>
      <c r="XEX1084" s="189"/>
      <c r="XEY1084" s="189"/>
      <c r="XEZ1084" s="189"/>
      <c r="XFA1084" s="189"/>
      <c r="XFB1084" s="189"/>
      <c r="XFC1084" s="189"/>
      <c r="XFD1084" s="189"/>
    </row>
    <row r="1085" spans="1:25 16375:16384" s="54" customFormat="1" ht="42" customHeight="1" x14ac:dyDescent="0.2">
      <c r="A1085" s="60"/>
      <c r="B1085" s="60"/>
      <c r="C1085" s="61"/>
      <c r="D1085" s="61"/>
      <c r="E1085" s="61"/>
      <c r="F1085" s="61"/>
      <c r="G1085" s="61"/>
      <c r="H1085" s="61"/>
      <c r="I1085" s="60"/>
      <c r="J1085" s="60"/>
      <c r="K1085" s="87"/>
      <c r="L1085" s="62"/>
      <c r="M1085" s="63"/>
      <c r="N1085" s="64"/>
      <c r="O1085" s="58"/>
      <c r="P1085" s="64"/>
      <c r="Q1085" s="58"/>
      <c r="R1085" s="52"/>
      <c r="S1085" s="60"/>
      <c r="T1085" s="60"/>
      <c r="U1085" s="60"/>
      <c r="V1085" s="60"/>
      <c r="W1085" s="20"/>
      <c r="X1085" s="19"/>
      <c r="Y1085" s="19"/>
      <c r="XEU1085" s="189"/>
      <c r="XEV1085" s="189"/>
      <c r="XEW1085" s="189"/>
      <c r="XEX1085" s="189"/>
      <c r="XEY1085" s="189"/>
      <c r="XEZ1085" s="189"/>
      <c r="XFA1085" s="189"/>
      <c r="XFB1085" s="189"/>
      <c r="XFC1085" s="189"/>
      <c r="XFD1085" s="189"/>
    </row>
    <row r="1086" spans="1:25 16375:16384" s="54" customFormat="1" ht="42" customHeight="1" x14ac:dyDescent="0.2">
      <c r="A1086" s="60"/>
      <c r="B1086" s="60"/>
      <c r="C1086" s="61"/>
      <c r="D1086" s="61"/>
      <c r="E1086" s="61"/>
      <c r="F1086" s="61"/>
      <c r="G1086" s="61"/>
      <c r="H1086" s="61"/>
      <c r="I1086" s="60"/>
      <c r="J1086" s="60"/>
      <c r="K1086" s="87"/>
      <c r="L1086" s="62"/>
      <c r="M1086" s="63"/>
      <c r="N1086" s="64"/>
      <c r="O1086" s="58"/>
      <c r="P1086" s="64"/>
      <c r="Q1086" s="58"/>
      <c r="R1086" s="52"/>
      <c r="S1086" s="60"/>
      <c r="T1086" s="60"/>
      <c r="U1086" s="60"/>
      <c r="V1086" s="60"/>
      <c r="W1086" s="20"/>
      <c r="X1086" s="19"/>
      <c r="Y1086" s="19"/>
      <c r="XEU1086" s="189"/>
      <c r="XEV1086" s="189"/>
      <c r="XEW1086" s="189"/>
      <c r="XEX1086" s="189"/>
      <c r="XEY1086" s="189"/>
      <c r="XEZ1086" s="189"/>
      <c r="XFA1086" s="189"/>
      <c r="XFB1086" s="189"/>
      <c r="XFC1086" s="189"/>
      <c r="XFD1086" s="189"/>
    </row>
    <row r="1087" spans="1:25 16375:16384" s="54" customFormat="1" ht="42" customHeight="1" x14ac:dyDescent="0.2">
      <c r="A1087" s="60"/>
      <c r="B1087" s="60"/>
      <c r="C1087" s="61"/>
      <c r="D1087" s="61"/>
      <c r="E1087" s="61"/>
      <c r="F1087" s="61"/>
      <c r="G1087" s="61"/>
      <c r="H1087" s="61"/>
      <c r="I1087" s="60"/>
      <c r="J1087" s="60"/>
      <c r="K1087" s="87"/>
      <c r="L1087" s="62"/>
      <c r="M1087" s="63"/>
      <c r="N1087" s="64"/>
      <c r="O1087" s="58"/>
      <c r="P1087" s="64"/>
      <c r="Q1087" s="58"/>
      <c r="R1087" s="52"/>
      <c r="S1087" s="60"/>
      <c r="T1087" s="60"/>
      <c r="U1087" s="60"/>
      <c r="V1087" s="60"/>
      <c r="W1087" s="20"/>
      <c r="X1087" s="19"/>
      <c r="Y1087" s="19"/>
      <c r="XEU1087" s="189"/>
      <c r="XEV1087" s="189"/>
      <c r="XEW1087" s="189"/>
      <c r="XEX1087" s="189"/>
      <c r="XEY1087" s="189"/>
      <c r="XEZ1087" s="189"/>
      <c r="XFA1087" s="189"/>
      <c r="XFB1087" s="189"/>
      <c r="XFC1087" s="189"/>
      <c r="XFD1087" s="189"/>
    </row>
    <row r="1088" spans="1:25 16375:16384" s="54" customFormat="1" ht="42" customHeight="1" x14ac:dyDescent="0.2">
      <c r="A1088" s="60"/>
      <c r="B1088" s="60"/>
      <c r="C1088" s="61"/>
      <c r="D1088" s="61"/>
      <c r="E1088" s="61"/>
      <c r="F1088" s="61"/>
      <c r="G1088" s="61"/>
      <c r="H1088" s="61"/>
      <c r="I1088" s="60"/>
      <c r="J1088" s="60"/>
      <c r="K1088" s="87"/>
      <c r="L1088" s="62"/>
      <c r="M1088" s="63"/>
      <c r="N1088" s="64"/>
      <c r="O1088" s="58"/>
      <c r="P1088" s="64"/>
      <c r="Q1088" s="58"/>
      <c r="R1088" s="52"/>
      <c r="S1088" s="60"/>
      <c r="T1088" s="60"/>
      <c r="U1088" s="60"/>
      <c r="V1088" s="60"/>
      <c r="W1088" s="20"/>
      <c r="X1088" s="19"/>
      <c r="Y1088" s="19"/>
      <c r="XEU1088" s="189"/>
      <c r="XEV1088" s="189"/>
      <c r="XEW1088" s="189"/>
      <c r="XEX1088" s="189"/>
      <c r="XEY1088" s="189"/>
      <c r="XEZ1088" s="189"/>
      <c r="XFA1088" s="189"/>
      <c r="XFB1088" s="189"/>
      <c r="XFC1088" s="189"/>
      <c r="XFD1088" s="189"/>
    </row>
    <row r="1089" spans="1:25 16375:16384" s="54" customFormat="1" ht="42" customHeight="1" x14ac:dyDescent="0.2">
      <c r="A1089" s="60"/>
      <c r="B1089" s="60"/>
      <c r="C1089" s="61"/>
      <c r="D1089" s="61"/>
      <c r="E1089" s="61"/>
      <c r="F1089" s="61"/>
      <c r="G1089" s="61"/>
      <c r="H1089" s="61"/>
      <c r="I1089" s="60"/>
      <c r="J1089" s="60"/>
      <c r="K1089" s="87"/>
      <c r="L1089" s="62"/>
      <c r="M1089" s="63"/>
      <c r="N1089" s="64"/>
      <c r="O1089" s="58"/>
      <c r="P1089" s="64"/>
      <c r="Q1089" s="58"/>
      <c r="R1089" s="52"/>
      <c r="S1089" s="60"/>
      <c r="T1089" s="60"/>
      <c r="U1089" s="60"/>
      <c r="V1089" s="60"/>
      <c r="W1089" s="20"/>
      <c r="X1089" s="19"/>
      <c r="Y1089" s="19"/>
      <c r="XEU1089" s="189"/>
      <c r="XEV1089" s="189"/>
      <c r="XEW1089" s="189"/>
      <c r="XEX1089" s="189"/>
      <c r="XEY1089" s="189"/>
      <c r="XEZ1089" s="189"/>
      <c r="XFA1089" s="189"/>
      <c r="XFB1089" s="189"/>
      <c r="XFC1089" s="189"/>
      <c r="XFD1089" s="189"/>
    </row>
    <row r="1090" spans="1:25 16375:16384" s="54" customFormat="1" ht="42" customHeight="1" x14ac:dyDescent="0.2">
      <c r="A1090" s="60"/>
      <c r="B1090" s="60"/>
      <c r="C1090" s="61"/>
      <c r="D1090" s="61"/>
      <c r="E1090" s="61"/>
      <c r="F1090" s="61"/>
      <c r="G1090" s="61"/>
      <c r="H1090" s="61"/>
      <c r="I1090" s="60"/>
      <c r="J1090" s="60"/>
      <c r="K1090" s="87"/>
      <c r="L1090" s="62"/>
      <c r="M1090" s="63"/>
      <c r="N1090" s="64"/>
      <c r="O1090" s="58"/>
      <c r="P1090" s="64"/>
      <c r="Q1090" s="58"/>
      <c r="R1090" s="52"/>
      <c r="S1090" s="60"/>
      <c r="T1090" s="60"/>
      <c r="U1090" s="60"/>
      <c r="V1090" s="60"/>
      <c r="W1090" s="20"/>
      <c r="X1090" s="19"/>
      <c r="Y1090" s="19"/>
      <c r="XEU1090" s="189"/>
      <c r="XEV1090" s="189"/>
      <c r="XEW1090" s="189"/>
      <c r="XEX1090" s="189"/>
      <c r="XEY1090" s="189"/>
      <c r="XEZ1090" s="189"/>
      <c r="XFA1090" s="189"/>
      <c r="XFB1090" s="189"/>
      <c r="XFC1090" s="189"/>
      <c r="XFD1090" s="189"/>
    </row>
    <row r="1091" spans="1:25 16375:16384" s="54" customFormat="1" ht="42" customHeight="1" x14ac:dyDescent="0.2">
      <c r="A1091" s="60"/>
      <c r="B1091" s="60"/>
      <c r="C1091" s="61"/>
      <c r="D1091" s="61"/>
      <c r="E1091" s="61"/>
      <c r="F1091" s="61"/>
      <c r="G1091" s="61"/>
      <c r="H1091" s="61"/>
      <c r="I1091" s="60"/>
      <c r="J1091" s="60"/>
      <c r="K1091" s="87"/>
      <c r="L1091" s="62"/>
      <c r="M1091" s="63"/>
      <c r="N1091" s="64"/>
      <c r="O1091" s="58"/>
      <c r="P1091" s="64"/>
      <c r="Q1091" s="58"/>
      <c r="R1091" s="52"/>
      <c r="S1091" s="60"/>
      <c r="T1091" s="60"/>
      <c r="U1091" s="60"/>
      <c r="V1091" s="60"/>
      <c r="W1091" s="20"/>
      <c r="X1091" s="19"/>
      <c r="Y1091" s="19"/>
      <c r="XEU1091" s="189"/>
      <c r="XEV1091" s="189"/>
      <c r="XEW1091" s="189"/>
      <c r="XEX1091" s="189"/>
      <c r="XEY1091" s="189"/>
      <c r="XEZ1091" s="189"/>
      <c r="XFA1091" s="189"/>
      <c r="XFB1091" s="189"/>
      <c r="XFC1091" s="189"/>
      <c r="XFD1091" s="189"/>
    </row>
    <row r="1092" spans="1:25 16375:16384" s="54" customFormat="1" ht="42" customHeight="1" x14ac:dyDescent="0.2">
      <c r="A1092" s="60"/>
      <c r="B1092" s="60"/>
      <c r="C1092" s="61"/>
      <c r="D1092" s="61"/>
      <c r="E1092" s="61"/>
      <c r="F1092" s="61"/>
      <c r="G1092" s="61"/>
      <c r="H1092" s="61"/>
      <c r="I1092" s="60"/>
      <c r="J1092" s="60"/>
      <c r="K1092" s="87"/>
      <c r="L1092" s="62"/>
      <c r="M1092" s="63"/>
      <c r="N1092" s="64"/>
      <c r="O1092" s="58"/>
      <c r="P1092" s="64"/>
      <c r="Q1092" s="58"/>
      <c r="R1092" s="52"/>
      <c r="S1092" s="60"/>
      <c r="T1092" s="60"/>
      <c r="U1092" s="60"/>
      <c r="V1092" s="60"/>
      <c r="W1092" s="20"/>
      <c r="X1092" s="19"/>
      <c r="Y1092" s="19"/>
      <c r="XEU1092" s="189"/>
      <c r="XEV1092" s="189"/>
      <c r="XEW1092" s="189"/>
      <c r="XEX1092" s="189"/>
      <c r="XEY1092" s="189"/>
      <c r="XEZ1092" s="189"/>
      <c r="XFA1092" s="189"/>
      <c r="XFB1092" s="189"/>
      <c r="XFC1092" s="189"/>
      <c r="XFD1092" s="189"/>
    </row>
    <row r="1093" spans="1:25 16375:16384" s="54" customFormat="1" ht="42" customHeight="1" x14ac:dyDescent="0.2">
      <c r="A1093" s="60"/>
      <c r="B1093" s="60"/>
      <c r="C1093" s="61"/>
      <c r="D1093" s="61"/>
      <c r="E1093" s="61"/>
      <c r="F1093" s="61"/>
      <c r="G1093" s="61"/>
      <c r="H1093" s="61"/>
      <c r="I1093" s="60"/>
      <c r="J1093" s="60"/>
      <c r="K1093" s="87"/>
      <c r="L1093" s="62"/>
      <c r="M1093" s="63"/>
      <c r="N1093" s="64"/>
      <c r="O1093" s="58"/>
      <c r="P1093" s="64"/>
      <c r="Q1093" s="58"/>
      <c r="R1093" s="52"/>
      <c r="S1093" s="60"/>
      <c r="T1093" s="60"/>
      <c r="U1093" s="60"/>
      <c r="V1093" s="60"/>
      <c r="W1093" s="20"/>
      <c r="X1093" s="19"/>
      <c r="Y1093" s="19"/>
      <c r="XEU1093" s="189"/>
      <c r="XEV1093" s="189"/>
      <c r="XEW1093" s="189"/>
      <c r="XEX1093" s="189"/>
      <c r="XEY1093" s="189"/>
      <c r="XEZ1093" s="189"/>
      <c r="XFA1093" s="189"/>
      <c r="XFB1093" s="189"/>
      <c r="XFC1093" s="189"/>
      <c r="XFD1093" s="189"/>
    </row>
    <row r="1094" spans="1:25 16375:16384" s="54" customFormat="1" ht="42" customHeight="1" x14ac:dyDescent="0.2">
      <c r="A1094" s="60"/>
      <c r="B1094" s="60"/>
      <c r="C1094" s="61"/>
      <c r="D1094" s="61"/>
      <c r="E1094" s="61"/>
      <c r="F1094" s="61"/>
      <c r="G1094" s="61"/>
      <c r="H1094" s="61"/>
      <c r="I1094" s="60"/>
      <c r="J1094" s="60"/>
      <c r="K1094" s="87"/>
      <c r="L1094" s="62"/>
      <c r="M1094" s="63"/>
      <c r="N1094" s="64"/>
      <c r="O1094" s="58"/>
      <c r="P1094" s="64"/>
      <c r="Q1094" s="58"/>
      <c r="R1094" s="52"/>
      <c r="S1094" s="60"/>
      <c r="T1094" s="60"/>
      <c r="U1094" s="60"/>
      <c r="V1094" s="60"/>
      <c r="W1094" s="20"/>
      <c r="X1094" s="19"/>
      <c r="Y1094" s="19"/>
      <c r="XEU1094" s="189"/>
      <c r="XEV1094" s="189"/>
      <c r="XEW1094" s="189"/>
      <c r="XEX1094" s="189"/>
      <c r="XEY1094" s="189"/>
      <c r="XEZ1094" s="189"/>
      <c r="XFA1094" s="189"/>
      <c r="XFB1094" s="189"/>
      <c r="XFC1094" s="189"/>
      <c r="XFD1094" s="189"/>
    </row>
    <row r="1095" spans="1:25 16375:16384" s="54" customFormat="1" ht="42" customHeight="1" x14ac:dyDescent="0.2">
      <c r="A1095" s="60"/>
      <c r="B1095" s="60"/>
      <c r="C1095" s="61"/>
      <c r="D1095" s="61"/>
      <c r="E1095" s="61"/>
      <c r="F1095" s="61"/>
      <c r="G1095" s="61"/>
      <c r="H1095" s="61"/>
      <c r="I1095" s="60"/>
      <c r="J1095" s="60"/>
      <c r="K1095" s="87"/>
      <c r="L1095" s="62"/>
      <c r="M1095" s="63"/>
      <c r="N1095" s="64"/>
      <c r="O1095" s="58"/>
      <c r="P1095" s="64"/>
      <c r="Q1095" s="58"/>
      <c r="R1095" s="52"/>
      <c r="S1095" s="60"/>
      <c r="T1095" s="60"/>
      <c r="U1095" s="60"/>
      <c r="V1095" s="60"/>
      <c r="W1095" s="20"/>
      <c r="X1095" s="19"/>
      <c r="Y1095" s="19"/>
      <c r="XEU1095" s="189"/>
      <c r="XEV1095" s="189"/>
      <c r="XEW1095" s="189"/>
      <c r="XEX1095" s="189"/>
      <c r="XEY1095" s="189"/>
      <c r="XEZ1095" s="189"/>
      <c r="XFA1095" s="189"/>
      <c r="XFB1095" s="189"/>
      <c r="XFC1095" s="189"/>
      <c r="XFD1095" s="189"/>
    </row>
    <row r="1096" spans="1:25 16375:16384" s="54" customFormat="1" ht="42" customHeight="1" x14ac:dyDescent="0.2">
      <c r="A1096" s="60"/>
      <c r="B1096" s="60"/>
      <c r="C1096" s="61"/>
      <c r="D1096" s="61"/>
      <c r="E1096" s="61"/>
      <c r="F1096" s="61"/>
      <c r="G1096" s="61"/>
      <c r="H1096" s="61"/>
      <c r="I1096" s="60"/>
      <c r="J1096" s="60"/>
      <c r="K1096" s="87"/>
      <c r="L1096" s="62"/>
      <c r="M1096" s="63"/>
      <c r="N1096" s="64"/>
      <c r="O1096" s="58"/>
      <c r="P1096" s="64"/>
      <c r="Q1096" s="58"/>
      <c r="R1096" s="52"/>
      <c r="S1096" s="60"/>
      <c r="T1096" s="60"/>
      <c r="U1096" s="60"/>
      <c r="V1096" s="60"/>
      <c r="W1096" s="20"/>
      <c r="X1096" s="19"/>
      <c r="Y1096" s="19"/>
      <c r="XEU1096" s="189"/>
      <c r="XEV1096" s="189"/>
      <c r="XEW1096" s="189"/>
      <c r="XEX1096" s="189"/>
      <c r="XEY1096" s="189"/>
      <c r="XEZ1096" s="189"/>
      <c r="XFA1096" s="189"/>
      <c r="XFB1096" s="189"/>
      <c r="XFC1096" s="189"/>
      <c r="XFD1096" s="189"/>
    </row>
    <row r="1097" spans="1:25 16375:16384" s="54" customFormat="1" ht="42" customHeight="1" x14ac:dyDescent="0.2">
      <c r="A1097" s="60"/>
      <c r="B1097" s="60"/>
      <c r="C1097" s="61"/>
      <c r="D1097" s="61"/>
      <c r="E1097" s="61"/>
      <c r="F1097" s="61"/>
      <c r="G1097" s="61"/>
      <c r="H1097" s="61"/>
      <c r="I1097" s="60"/>
      <c r="J1097" s="60"/>
      <c r="K1097" s="87"/>
      <c r="L1097" s="62"/>
      <c r="M1097" s="63"/>
      <c r="N1097" s="64"/>
      <c r="O1097" s="58"/>
      <c r="P1097" s="64"/>
      <c r="Q1097" s="58"/>
      <c r="R1097" s="52"/>
      <c r="S1097" s="60"/>
      <c r="T1097" s="60"/>
      <c r="U1097" s="60"/>
      <c r="V1097" s="60"/>
      <c r="W1097" s="20"/>
      <c r="X1097" s="19"/>
      <c r="Y1097" s="19"/>
      <c r="XEU1097" s="189"/>
      <c r="XEV1097" s="189"/>
      <c r="XEW1097" s="189"/>
      <c r="XEX1097" s="189"/>
      <c r="XEY1097" s="189"/>
      <c r="XEZ1097" s="189"/>
      <c r="XFA1097" s="189"/>
      <c r="XFB1097" s="189"/>
      <c r="XFC1097" s="189"/>
      <c r="XFD1097" s="189"/>
    </row>
    <row r="1098" spans="1:25 16375:16384" s="54" customFormat="1" ht="42" customHeight="1" x14ac:dyDescent="0.2">
      <c r="A1098" s="60"/>
      <c r="B1098" s="60"/>
      <c r="C1098" s="61"/>
      <c r="D1098" s="61"/>
      <c r="E1098" s="61"/>
      <c r="F1098" s="61"/>
      <c r="G1098" s="61"/>
      <c r="H1098" s="61"/>
      <c r="I1098" s="60"/>
      <c r="J1098" s="60"/>
      <c r="K1098" s="87"/>
      <c r="L1098" s="62"/>
      <c r="M1098" s="63"/>
      <c r="N1098" s="64"/>
      <c r="O1098" s="58"/>
      <c r="P1098" s="64"/>
      <c r="Q1098" s="58"/>
      <c r="R1098" s="52"/>
      <c r="S1098" s="60"/>
      <c r="T1098" s="60"/>
      <c r="U1098" s="60"/>
      <c r="V1098" s="60"/>
      <c r="W1098" s="20"/>
      <c r="X1098" s="19"/>
      <c r="Y1098" s="19"/>
      <c r="XEU1098" s="189"/>
      <c r="XEV1098" s="189"/>
      <c r="XEW1098" s="189"/>
      <c r="XEX1098" s="189"/>
      <c r="XEY1098" s="189"/>
      <c r="XEZ1098" s="189"/>
      <c r="XFA1098" s="189"/>
      <c r="XFB1098" s="189"/>
      <c r="XFC1098" s="189"/>
      <c r="XFD1098" s="189"/>
    </row>
    <row r="1099" spans="1:25 16375:16384" s="54" customFormat="1" ht="42" customHeight="1" x14ac:dyDescent="0.2">
      <c r="A1099" s="60"/>
      <c r="B1099" s="60"/>
      <c r="C1099" s="61"/>
      <c r="D1099" s="61"/>
      <c r="E1099" s="61"/>
      <c r="F1099" s="61"/>
      <c r="G1099" s="61"/>
      <c r="H1099" s="61"/>
      <c r="I1099" s="60"/>
      <c r="J1099" s="60"/>
      <c r="K1099" s="87"/>
      <c r="L1099" s="62"/>
      <c r="M1099" s="63"/>
      <c r="N1099" s="64"/>
      <c r="O1099" s="58"/>
      <c r="P1099" s="64"/>
      <c r="Q1099" s="58"/>
      <c r="R1099" s="52"/>
      <c r="S1099" s="60"/>
      <c r="T1099" s="60"/>
      <c r="U1099" s="60"/>
      <c r="V1099" s="60"/>
      <c r="W1099" s="20"/>
      <c r="X1099" s="19"/>
      <c r="Y1099" s="19"/>
      <c r="XEU1099" s="189"/>
      <c r="XEV1099" s="189"/>
      <c r="XEW1099" s="189"/>
      <c r="XEX1099" s="189"/>
      <c r="XEY1099" s="189"/>
      <c r="XEZ1099" s="189"/>
      <c r="XFA1099" s="189"/>
      <c r="XFB1099" s="189"/>
      <c r="XFC1099" s="189"/>
      <c r="XFD1099" s="189"/>
    </row>
    <row r="1100" spans="1:25 16375:16384" s="54" customFormat="1" ht="42" customHeight="1" x14ac:dyDescent="0.2">
      <c r="A1100" s="60"/>
      <c r="B1100" s="60"/>
      <c r="C1100" s="61"/>
      <c r="D1100" s="61"/>
      <c r="E1100" s="61"/>
      <c r="F1100" s="61"/>
      <c r="G1100" s="61"/>
      <c r="H1100" s="61"/>
      <c r="I1100" s="60"/>
      <c r="J1100" s="60"/>
      <c r="K1100" s="87"/>
      <c r="L1100" s="62"/>
      <c r="M1100" s="63"/>
      <c r="N1100" s="64"/>
      <c r="O1100" s="58"/>
      <c r="P1100" s="64"/>
      <c r="Q1100" s="58"/>
      <c r="R1100" s="52"/>
      <c r="S1100" s="60"/>
      <c r="T1100" s="60"/>
      <c r="U1100" s="60"/>
      <c r="V1100" s="60"/>
      <c r="W1100" s="20"/>
      <c r="X1100" s="19"/>
      <c r="Y1100" s="19"/>
      <c r="XEU1100" s="189"/>
      <c r="XEV1100" s="189"/>
      <c r="XEW1100" s="189"/>
      <c r="XEX1100" s="189"/>
      <c r="XEY1100" s="189"/>
      <c r="XEZ1100" s="189"/>
      <c r="XFA1100" s="189"/>
      <c r="XFB1100" s="189"/>
      <c r="XFC1100" s="189"/>
      <c r="XFD1100" s="189"/>
    </row>
    <row r="1101" spans="1:25 16375:16384" s="54" customFormat="1" ht="42" customHeight="1" x14ac:dyDescent="0.2">
      <c r="A1101" s="60"/>
      <c r="B1101" s="60"/>
      <c r="C1101" s="61"/>
      <c r="D1101" s="61"/>
      <c r="E1101" s="61"/>
      <c r="F1101" s="61"/>
      <c r="G1101" s="61"/>
      <c r="H1101" s="61"/>
      <c r="I1101" s="60"/>
      <c r="J1101" s="60"/>
      <c r="K1101" s="87"/>
      <c r="L1101" s="62"/>
      <c r="M1101" s="63"/>
      <c r="N1101" s="64"/>
      <c r="O1101" s="58"/>
      <c r="P1101" s="64"/>
      <c r="Q1101" s="58"/>
      <c r="R1101" s="52"/>
      <c r="S1101" s="60"/>
      <c r="T1101" s="60"/>
      <c r="U1101" s="60"/>
      <c r="V1101" s="60"/>
      <c r="W1101" s="20"/>
      <c r="X1101" s="19"/>
      <c r="Y1101" s="19"/>
      <c r="XEU1101" s="189"/>
      <c r="XEV1101" s="189"/>
      <c r="XEW1101" s="189"/>
      <c r="XEX1101" s="189"/>
      <c r="XEY1101" s="189"/>
      <c r="XEZ1101" s="189"/>
      <c r="XFA1101" s="189"/>
      <c r="XFB1101" s="189"/>
      <c r="XFC1101" s="189"/>
      <c r="XFD1101" s="189"/>
    </row>
    <row r="1102" spans="1:25 16375:16384" s="54" customFormat="1" ht="42" customHeight="1" x14ac:dyDescent="0.2">
      <c r="A1102" s="60"/>
      <c r="B1102" s="60"/>
      <c r="C1102" s="61"/>
      <c r="D1102" s="61"/>
      <c r="E1102" s="61"/>
      <c r="F1102" s="61"/>
      <c r="G1102" s="61"/>
      <c r="H1102" s="61"/>
      <c r="I1102" s="60"/>
      <c r="J1102" s="60"/>
      <c r="K1102" s="87"/>
      <c r="L1102" s="62"/>
      <c r="M1102" s="63"/>
      <c r="N1102" s="64"/>
      <c r="O1102" s="58"/>
      <c r="P1102" s="64"/>
      <c r="Q1102" s="58"/>
      <c r="R1102" s="52"/>
      <c r="S1102" s="60"/>
      <c r="T1102" s="60"/>
      <c r="U1102" s="60"/>
      <c r="V1102" s="60"/>
      <c r="W1102" s="20"/>
      <c r="X1102" s="19"/>
      <c r="Y1102" s="19"/>
      <c r="XEU1102" s="189"/>
      <c r="XEV1102" s="189"/>
      <c r="XEW1102" s="189"/>
      <c r="XEX1102" s="189"/>
      <c r="XEY1102" s="189"/>
      <c r="XEZ1102" s="189"/>
      <c r="XFA1102" s="189"/>
      <c r="XFB1102" s="189"/>
      <c r="XFC1102" s="189"/>
      <c r="XFD1102" s="189"/>
    </row>
    <row r="1103" spans="1:25 16375:16384" s="54" customFormat="1" ht="42" customHeight="1" x14ac:dyDescent="0.2">
      <c r="A1103" s="60"/>
      <c r="B1103" s="60"/>
      <c r="C1103" s="61"/>
      <c r="D1103" s="61"/>
      <c r="E1103" s="61"/>
      <c r="F1103" s="61"/>
      <c r="G1103" s="61"/>
      <c r="H1103" s="61"/>
      <c r="I1103" s="60"/>
      <c r="J1103" s="60"/>
      <c r="K1103" s="87"/>
      <c r="L1103" s="62"/>
      <c r="M1103" s="63"/>
      <c r="N1103" s="64"/>
      <c r="O1103" s="58"/>
      <c r="P1103" s="64"/>
      <c r="Q1103" s="58"/>
      <c r="R1103" s="52"/>
      <c r="S1103" s="60"/>
      <c r="T1103" s="60"/>
      <c r="U1103" s="60"/>
      <c r="V1103" s="60"/>
      <c r="W1103" s="20"/>
      <c r="X1103" s="19"/>
      <c r="Y1103" s="19"/>
      <c r="XEU1103" s="189"/>
      <c r="XEV1103" s="189"/>
      <c r="XEW1103" s="189"/>
      <c r="XEX1103" s="189"/>
      <c r="XEY1103" s="189"/>
      <c r="XEZ1103" s="189"/>
      <c r="XFA1103" s="189"/>
      <c r="XFB1103" s="189"/>
      <c r="XFC1103" s="189"/>
      <c r="XFD1103" s="189"/>
    </row>
    <row r="1104" spans="1:25 16375:16384" s="54" customFormat="1" ht="42" customHeight="1" x14ac:dyDescent="0.2">
      <c r="A1104" s="60"/>
      <c r="B1104" s="60"/>
      <c r="C1104" s="61"/>
      <c r="D1104" s="61"/>
      <c r="E1104" s="61"/>
      <c r="F1104" s="61"/>
      <c r="G1104" s="61"/>
      <c r="H1104" s="61"/>
      <c r="I1104" s="60"/>
      <c r="J1104" s="60"/>
      <c r="K1104" s="87"/>
      <c r="L1104" s="62"/>
      <c r="M1104" s="63"/>
      <c r="N1104" s="64"/>
      <c r="O1104" s="58"/>
      <c r="P1104" s="64"/>
      <c r="Q1104" s="58"/>
      <c r="R1104" s="52"/>
      <c r="S1104" s="60"/>
      <c r="T1104" s="60"/>
      <c r="U1104" s="60"/>
      <c r="V1104" s="60"/>
      <c r="W1104" s="20"/>
      <c r="X1104" s="19"/>
      <c r="Y1104" s="19"/>
      <c r="XEU1104" s="189"/>
      <c r="XEV1104" s="189"/>
      <c r="XEW1104" s="189"/>
      <c r="XEX1104" s="189"/>
      <c r="XEY1104" s="189"/>
      <c r="XEZ1104" s="189"/>
      <c r="XFA1104" s="189"/>
      <c r="XFB1104" s="189"/>
      <c r="XFC1104" s="189"/>
      <c r="XFD1104" s="189"/>
    </row>
    <row r="1105" spans="1:25 16375:16384" s="54" customFormat="1" ht="42" customHeight="1" x14ac:dyDescent="0.2">
      <c r="A1105" s="60"/>
      <c r="B1105" s="60"/>
      <c r="C1105" s="61"/>
      <c r="D1105" s="61"/>
      <c r="E1105" s="61"/>
      <c r="F1105" s="61"/>
      <c r="G1105" s="61"/>
      <c r="H1105" s="61"/>
      <c r="I1105" s="60"/>
      <c r="J1105" s="60"/>
      <c r="K1105" s="87"/>
      <c r="L1105" s="62"/>
      <c r="M1105" s="63"/>
      <c r="N1105" s="64"/>
      <c r="O1105" s="58"/>
      <c r="P1105" s="64"/>
      <c r="Q1105" s="58"/>
      <c r="R1105" s="52"/>
      <c r="S1105" s="60"/>
      <c r="T1105" s="60"/>
      <c r="U1105" s="60"/>
      <c r="V1105" s="60"/>
      <c r="W1105" s="20"/>
      <c r="X1105" s="19"/>
      <c r="Y1105" s="19"/>
      <c r="XEU1105" s="189"/>
      <c r="XEV1105" s="189"/>
      <c r="XEW1105" s="189"/>
      <c r="XEX1105" s="189"/>
      <c r="XEY1105" s="189"/>
      <c r="XEZ1105" s="189"/>
      <c r="XFA1105" s="189"/>
      <c r="XFB1105" s="189"/>
      <c r="XFC1105" s="189"/>
      <c r="XFD1105" s="189"/>
    </row>
    <row r="1106" spans="1:25 16375:16384" s="54" customFormat="1" ht="42" customHeight="1" x14ac:dyDescent="0.2">
      <c r="A1106" s="60"/>
      <c r="B1106" s="60"/>
      <c r="C1106" s="61"/>
      <c r="D1106" s="61"/>
      <c r="E1106" s="61"/>
      <c r="F1106" s="61"/>
      <c r="G1106" s="61"/>
      <c r="H1106" s="61"/>
      <c r="I1106" s="60"/>
      <c r="J1106" s="60"/>
      <c r="K1106" s="87"/>
      <c r="L1106" s="62"/>
      <c r="M1106" s="63"/>
      <c r="N1106" s="64"/>
      <c r="O1106" s="58"/>
      <c r="P1106" s="64"/>
      <c r="Q1106" s="58"/>
      <c r="R1106" s="52"/>
      <c r="S1106" s="60"/>
      <c r="T1106" s="60"/>
      <c r="U1106" s="60"/>
      <c r="V1106" s="60"/>
      <c r="W1106" s="20"/>
      <c r="X1106" s="19"/>
      <c r="Y1106" s="19"/>
      <c r="XEU1106" s="189"/>
      <c r="XEV1106" s="189"/>
      <c r="XEW1106" s="189"/>
      <c r="XEX1106" s="189"/>
      <c r="XEY1106" s="189"/>
      <c r="XEZ1106" s="189"/>
      <c r="XFA1106" s="189"/>
      <c r="XFB1106" s="189"/>
      <c r="XFC1106" s="189"/>
      <c r="XFD1106" s="189"/>
    </row>
    <row r="1107" spans="1:25 16375:16384" s="54" customFormat="1" ht="42" customHeight="1" x14ac:dyDescent="0.2">
      <c r="A1107" s="60"/>
      <c r="B1107" s="60"/>
      <c r="C1107" s="61"/>
      <c r="D1107" s="61"/>
      <c r="E1107" s="61"/>
      <c r="F1107" s="61"/>
      <c r="G1107" s="61"/>
      <c r="H1107" s="61"/>
      <c r="I1107" s="60"/>
      <c r="J1107" s="60"/>
      <c r="K1107" s="87"/>
      <c r="L1107" s="62"/>
      <c r="M1107" s="63"/>
      <c r="N1107" s="64"/>
      <c r="O1107" s="58"/>
      <c r="P1107" s="64"/>
      <c r="Q1107" s="58"/>
      <c r="R1107" s="52"/>
      <c r="S1107" s="60"/>
      <c r="T1107" s="60"/>
      <c r="U1107" s="60"/>
      <c r="V1107" s="60"/>
      <c r="W1107" s="20"/>
      <c r="X1107" s="19"/>
      <c r="Y1107" s="19"/>
      <c r="XEU1107" s="189"/>
      <c r="XEV1107" s="189"/>
      <c r="XEW1107" s="189"/>
      <c r="XEX1107" s="189"/>
      <c r="XEY1107" s="189"/>
      <c r="XEZ1107" s="189"/>
      <c r="XFA1107" s="189"/>
      <c r="XFB1107" s="189"/>
      <c r="XFC1107" s="189"/>
      <c r="XFD1107" s="189"/>
    </row>
    <row r="1108" spans="1:25 16375:16384" s="54" customFormat="1" ht="42" customHeight="1" x14ac:dyDescent="0.2">
      <c r="A1108" s="60"/>
      <c r="B1108" s="60"/>
      <c r="C1108" s="61"/>
      <c r="D1108" s="61"/>
      <c r="E1108" s="61"/>
      <c r="F1108" s="61"/>
      <c r="G1108" s="61"/>
      <c r="H1108" s="61"/>
      <c r="I1108" s="60"/>
      <c r="J1108" s="60"/>
      <c r="K1108" s="87"/>
      <c r="L1108" s="62"/>
      <c r="M1108" s="63"/>
      <c r="N1108" s="64"/>
      <c r="O1108" s="58"/>
      <c r="P1108" s="64"/>
      <c r="Q1108" s="58"/>
      <c r="R1108" s="52"/>
      <c r="S1108" s="60"/>
      <c r="T1108" s="60"/>
      <c r="U1108" s="60"/>
      <c r="V1108" s="60"/>
      <c r="W1108" s="20"/>
      <c r="X1108" s="19"/>
      <c r="Y1108" s="19"/>
      <c r="XEU1108" s="189"/>
      <c r="XEV1108" s="189"/>
      <c r="XEW1108" s="189"/>
      <c r="XEX1108" s="189"/>
      <c r="XEY1108" s="189"/>
      <c r="XEZ1108" s="189"/>
      <c r="XFA1108" s="189"/>
      <c r="XFB1108" s="189"/>
      <c r="XFC1108" s="189"/>
      <c r="XFD1108" s="189"/>
    </row>
    <row r="1109" spans="1:25 16375:16384" s="54" customFormat="1" ht="42" customHeight="1" x14ac:dyDescent="0.2">
      <c r="A1109" s="60"/>
      <c r="B1109" s="60"/>
      <c r="C1109" s="61"/>
      <c r="D1109" s="61"/>
      <c r="E1109" s="61"/>
      <c r="F1109" s="61"/>
      <c r="G1109" s="61"/>
      <c r="H1109" s="61"/>
      <c r="I1109" s="60"/>
      <c r="J1109" s="60"/>
      <c r="K1109" s="87"/>
      <c r="L1109" s="62"/>
      <c r="M1109" s="63"/>
      <c r="N1109" s="64"/>
      <c r="O1109" s="58"/>
      <c r="P1109" s="64"/>
      <c r="Q1109" s="58"/>
      <c r="R1109" s="52"/>
      <c r="S1109" s="60"/>
      <c r="T1109" s="60"/>
      <c r="U1109" s="60"/>
      <c r="V1109" s="60"/>
      <c r="W1109" s="20"/>
      <c r="X1109" s="19"/>
      <c r="Y1109" s="19"/>
      <c r="XEU1109" s="189"/>
      <c r="XEV1109" s="189"/>
      <c r="XEW1109" s="189"/>
      <c r="XEX1109" s="189"/>
      <c r="XEY1109" s="189"/>
      <c r="XEZ1109" s="189"/>
      <c r="XFA1109" s="189"/>
      <c r="XFB1109" s="189"/>
      <c r="XFC1109" s="189"/>
      <c r="XFD1109" s="189"/>
    </row>
    <row r="1110" spans="1:25 16375:16384" s="54" customFormat="1" ht="42" customHeight="1" x14ac:dyDescent="0.2">
      <c r="A1110" s="60"/>
      <c r="B1110" s="60"/>
      <c r="C1110" s="61"/>
      <c r="D1110" s="61"/>
      <c r="E1110" s="61"/>
      <c r="F1110" s="61"/>
      <c r="G1110" s="61"/>
      <c r="H1110" s="61"/>
      <c r="I1110" s="60"/>
      <c r="J1110" s="60"/>
      <c r="K1110" s="87"/>
      <c r="L1110" s="62"/>
      <c r="M1110" s="63"/>
      <c r="N1110" s="64"/>
      <c r="O1110" s="58"/>
      <c r="P1110" s="64"/>
      <c r="Q1110" s="58"/>
      <c r="R1110" s="52"/>
      <c r="S1110" s="60"/>
      <c r="T1110" s="60"/>
      <c r="U1110" s="60"/>
      <c r="V1110" s="60"/>
      <c r="W1110" s="20"/>
      <c r="X1110" s="19"/>
      <c r="Y1110" s="19"/>
      <c r="XEU1110" s="189"/>
      <c r="XEV1110" s="189"/>
      <c r="XEW1110" s="189"/>
      <c r="XEX1110" s="189"/>
      <c r="XEY1110" s="189"/>
      <c r="XEZ1110" s="189"/>
      <c r="XFA1110" s="189"/>
      <c r="XFB1110" s="189"/>
      <c r="XFC1110" s="189"/>
      <c r="XFD1110" s="189"/>
    </row>
    <row r="1111" spans="1:25 16375:16384" s="54" customFormat="1" ht="42" customHeight="1" x14ac:dyDescent="0.2">
      <c r="A1111" s="60"/>
      <c r="B1111" s="60"/>
      <c r="C1111" s="61"/>
      <c r="D1111" s="61"/>
      <c r="E1111" s="61"/>
      <c r="F1111" s="61"/>
      <c r="G1111" s="61"/>
      <c r="H1111" s="61"/>
      <c r="I1111" s="60"/>
      <c r="J1111" s="60"/>
      <c r="K1111" s="87"/>
      <c r="L1111" s="62"/>
      <c r="M1111" s="63"/>
      <c r="N1111" s="64"/>
      <c r="O1111" s="58"/>
      <c r="P1111" s="64"/>
      <c r="Q1111" s="58"/>
      <c r="R1111" s="52"/>
      <c r="S1111" s="60"/>
      <c r="T1111" s="60"/>
      <c r="U1111" s="60"/>
      <c r="V1111" s="60"/>
      <c r="W1111" s="20"/>
      <c r="X1111" s="19"/>
      <c r="Y1111" s="19"/>
      <c r="XEU1111" s="189"/>
      <c r="XEV1111" s="189"/>
      <c r="XEW1111" s="189"/>
      <c r="XEX1111" s="189"/>
      <c r="XEY1111" s="189"/>
      <c r="XEZ1111" s="189"/>
      <c r="XFA1111" s="189"/>
      <c r="XFB1111" s="189"/>
      <c r="XFC1111" s="189"/>
      <c r="XFD1111" s="189"/>
    </row>
    <row r="1112" spans="1:25 16375:16384" s="54" customFormat="1" ht="42" customHeight="1" x14ac:dyDescent="0.2">
      <c r="A1112" s="60"/>
      <c r="B1112" s="60"/>
      <c r="C1112" s="61"/>
      <c r="D1112" s="61"/>
      <c r="E1112" s="61"/>
      <c r="F1112" s="61"/>
      <c r="G1112" s="61"/>
      <c r="H1112" s="61"/>
      <c r="I1112" s="60"/>
      <c r="J1112" s="60"/>
      <c r="K1112" s="87"/>
      <c r="L1112" s="62"/>
      <c r="M1112" s="63"/>
      <c r="N1112" s="64"/>
      <c r="O1112" s="58"/>
      <c r="P1112" s="64"/>
      <c r="Q1112" s="58"/>
      <c r="R1112" s="52"/>
      <c r="S1112" s="60"/>
      <c r="T1112" s="60"/>
      <c r="U1112" s="60"/>
      <c r="V1112" s="60"/>
      <c r="W1112" s="20"/>
      <c r="X1112" s="19"/>
      <c r="Y1112" s="19"/>
      <c r="XEU1112" s="189"/>
      <c r="XEV1112" s="189"/>
      <c r="XEW1112" s="189"/>
      <c r="XEX1112" s="189"/>
      <c r="XEY1112" s="189"/>
      <c r="XEZ1112" s="189"/>
      <c r="XFA1112" s="189"/>
      <c r="XFB1112" s="189"/>
      <c r="XFC1112" s="189"/>
      <c r="XFD1112" s="189"/>
    </row>
    <row r="1113" spans="1:25 16375:16384" s="54" customFormat="1" ht="42" customHeight="1" x14ac:dyDescent="0.2">
      <c r="A1113" s="60"/>
      <c r="B1113" s="60"/>
      <c r="C1113" s="61"/>
      <c r="D1113" s="61"/>
      <c r="E1113" s="61"/>
      <c r="F1113" s="61"/>
      <c r="G1113" s="61"/>
      <c r="H1113" s="61"/>
      <c r="I1113" s="60"/>
      <c r="J1113" s="60"/>
      <c r="K1113" s="87"/>
      <c r="L1113" s="62"/>
      <c r="M1113" s="63"/>
      <c r="N1113" s="64"/>
      <c r="O1113" s="58"/>
      <c r="P1113" s="64"/>
      <c r="Q1113" s="58"/>
      <c r="R1113" s="52"/>
      <c r="S1113" s="60"/>
      <c r="T1113" s="60"/>
      <c r="U1113" s="60"/>
      <c r="V1113" s="60"/>
      <c r="W1113" s="20"/>
      <c r="X1113" s="19"/>
      <c r="Y1113" s="19"/>
      <c r="XEU1113" s="189"/>
      <c r="XEV1113" s="189"/>
      <c r="XEW1113" s="189"/>
      <c r="XEX1113" s="189"/>
      <c r="XEY1113" s="189"/>
      <c r="XEZ1113" s="189"/>
      <c r="XFA1113" s="189"/>
      <c r="XFB1113" s="189"/>
      <c r="XFC1113" s="189"/>
      <c r="XFD1113" s="189"/>
    </row>
    <row r="1114" spans="1:25 16375:16384" s="54" customFormat="1" ht="42" customHeight="1" x14ac:dyDescent="0.2">
      <c r="A1114" s="60"/>
      <c r="B1114" s="60"/>
      <c r="C1114" s="61"/>
      <c r="D1114" s="61"/>
      <c r="E1114" s="61"/>
      <c r="F1114" s="61"/>
      <c r="G1114" s="61"/>
      <c r="H1114" s="61"/>
      <c r="I1114" s="60"/>
      <c r="J1114" s="60"/>
      <c r="K1114" s="87"/>
      <c r="L1114" s="62"/>
      <c r="M1114" s="63"/>
      <c r="N1114" s="64"/>
      <c r="O1114" s="58"/>
      <c r="P1114" s="64"/>
      <c r="Q1114" s="58"/>
      <c r="R1114" s="52"/>
      <c r="S1114" s="60"/>
      <c r="T1114" s="60"/>
      <c r="U1114" s="60"/>
      <c r="V1114" s="60"/>
      <c r="W1114" s="20"/>
      <c r="X1114" s="19"/>
      <c r="Y1114" s="19"/>
      <c r="XEU1114" s="189"/>
      <c r="XEV1114" s="189"/>
      <c r="XEW1114" s="189"/>
      <c r="XEX1114" s="189"/>
      <c r="XEY1114" s="189"/>
      <c r="XEZ1114" s="189"/>
      <c r="XFA1114" s="189"/>
      <c r="XFB1114" s="189"/>
      <c r="XFC1114" s="189"/>
      <c r="XFD1114" s="189"/>
    </row>
    <row r="1115" spans="1:25 16375:16384" s="54" customFormat="1" ht="42" customHeight="1" x14ac:dyDescent="0.2">
      <c r="A1115" s="60"/>
      <c r="B1115" s="60"/>
      <c r="C1115" s="61"/>
      <c r="D1115" s="61"/>
      <c r="E1115" s="61"/>
      <c r="F1115" s="61"/>
      <c r="G1115" s="61"/>
      <c r="H1115" s="61"/>
      <c r="I1115" s="60"/>
      <c r="J1115" s="60"/>
      <c r="K1115" s="87"/>
      <c r="L1115" s="62"/>
      <c r="M1115" s="63"/>
      <c r="N1115" s="64"/>
      <c r="O1115" s="58"/>
      <c r="P1115" s="64"/>
      <c r="Q1115" s="58"/>
      <c r="R1115" s="52"/>
      <c r="S1115" s="60"/>
      <c r="T1115" s="60"/>
      <c r="U1115" s="60"/>
      <c r="V1115" s="60"/>
      <c r="W1115" s="20"/>
      <c r="X1115" s="19"/>
      <c r="Y1115" s="19"/>
      <c r="XEU1115" s="189"/>
      <c r="XEV1115" s="189"/>
      <c r="XEW1115" s="189"/>
      <c r="XEX1115" s="189"/>
      <c r="XEY1115" s="189"/>
      <c r="XEZ1115" s="189"/>
      <c r="XFA1115" s="189"/>
      <c r="XFB1115" s="189"/>
      <c r="XFC1115" s="189"/>
      <c r="XFD1115" s="189"/>
    </row>
    <row r="1116" spans="1:25 16375:16384" s="54" customFormat="1" ht="42" customHeight="1" x14ac:dyDescent="0.2">
      <c r="A1116" s="60"/>
      <c r="B1116" s="60"/>
      <c r="C1116" s="61"/>
      <c r="D1116" s="61"/>
      <c r="E1116" s="61"/>
      <c r="F1116" s="61"/>
      <c r="G1116" s="61"/>
      <c r="H1116" s="61"/>
      <c r="I1116" s="60"/>
      <c r="J1116" s="60"/>
      <c r="K1116" s="87"/>
      <c r="L1116" s="62"/>
      <c r="M1116" s="63"/>
      <c r="N1116" s="64"/>
      <c r="O1116" s="58"/>
      <c r="P1116" s="64"/>
      <c r="Q1116" s="58"/>
      <c r="R1116" s="52"/>
      <c r="S1116" s="60"/>
      <c r="T1116" s="60"/>
      <c r="U1116" s="60"/>
      <c r="V1116" s="60"/>
      <c r="W1116" s="20"/>
      <c r="X1116" s="19"/>
      <c r="Y1116" s="19"/>
      <c r="XEU1116" s="189"/>
      <c r="XEV1116" s="189"/>
      <c r="XEW1116" s="189"/>
      <c r="XEX1116" s="189"/>
      <c r="XEY1116" s="189"/>
      <c r="XEZ1116" s="189"/>
      <c r="XFA1116" s="189"/>
      <c r="XFB1116" s="189"/>
      <c r="XFC1116" s="189"/>
      <c r="XFD1116" s="189"/>
    </row>
    <row r="1117" spans="1:25 16375:16384" s="54" customFormat="1" ht="42" customHeight="1" x14ac:dyDescent="0.2">
      <c r="A1117" s="60"/>
      <c r="B1117" s="60"/>
      <c r="C1117" s="61"/>
      <c r="D1117" s="61"/>
      <c r="E1117" s="61"/>
      <c r="F1117" s="61"/>
      <c r="G1117" s="61"/>
      <c r="H1117" s="61"/>
      <c r="I1117" s="60"/>
      <c r="J1117" s="60"/>
      <c r="K1117" s="87"/>
      <c r="L1117" s="62"/>
      <c r="M1117" s="63"/>
      <c r="N1117" s="64"/>
      <c r="O1117" s="58"/>
      <c r="P1117" s="64"/>
      <c r="Q1117" s="58"/>
      <c r="R1117" s="52"/>
      <c r="S1117" s="60"/>
      <c r="T1117" s="60"/>
      <c r="U1117" s="60"/>
      <c r="V1117" s="60"/>
      <c r="W1117" s="20"/>
      <c r="X1117" s="19"/>
      <c r="Y1117" s="19"/>
      <c r="XEU1117" s="189"/>
      <c r="XEV1117" s="189"/>
      <c r="XEW1117" s="189"/>
      <c r="XEX1117" s="189"/>
      <c r="XEY1117" s="189"/>
      <c r="XEZ1117" s="189"/>
      <c r="XFA1117" s="189"/>
      <c r="XFB1117" s="189"/>
      <c r="XFC1117" s="189"/>
      <c r="XFD1117" s="189"/>
    </row>
    <row r="1118" spans="1:25 16375:16384" s="54" customFormat="1" ht="42" customHeight="1" x14ac:dyDescent="0.2">
      <c r="A1118" s="60"/>
      <c r="B1118" s="60"/>
      <c r="C1118" s="61"/>
      <c r="D1118" s="61"/>
      <c r="E1118" s="61"/>
      <c r="F1118" s="61"/>
      <c r="G1118" s="61"/>
      <c r="H1118" s="61"/>
      <c r="I1118" s="60"/>
      <c r="J1118" s="60"/>
      <c r="K1118" s="87"/>
      <c r="L1118" s="62"/>
      <c r="M1118" s="63"/>
      <c r="N1118" s="64"/>
      <c r="O1118" s="58"/>
      <c r="P1118" s="64"/>
      <c r="Q1118" s="58"/>
      <c r="R1118" s="52"/>
      <c r="S1118" s="60"/>
      <c r="T1118" s="60"/>
      <c r="U1118" s="60"/>
      <c r="V1118" s="60"/>
      <c r="W1118" s="20"/>
      <c r="X1118" s="19"/>
      <c r="Y1118" s="19"/>
      <c r="XEU1118" s="189"/>
      <c r="XEV1118" s="189"/>
      <c r="XEW1118" s="189"/>
      <c r="XEX1118" s="189"/>
      <c r="XEY1118" s="189"/>
      <c r="XEZ1118" s="189"/>
      <c r="XFA1118" s="189"/>
      <c r="XFB1118" s="189"/>
      <c r="XFC1118" s="189"/>
      <c r="XFD1118" s="189"/>
    </row>
    <row r="1119" spans="1:25 16375:16384" s="54" customFormat="1" ht="42" customHeight="1" x14ac:dyDescent="0.2">
      <c r="A1119" s="60"/>
      <c r="B1119" s="60"/>
      <c r="C1119" s="61"/>
      <c r="D1119" s="61"/>
      <c r="E1119" s="61"/>
      <c r="F1119" s="61"/>
      <c r="G1119" s="61"/>
      <c r="H1119" s="61"/>
      <c r="I1119" s="60"/>
      <c r="J1119" s="60"/>
      <c r="K1119" s="87"/>
      <c r="L1119" s="62"/>
      <c r="M1119" s="63"/>
      <c r="N1119" s="64"/>
      <c r="O1119" s="58"/>
      <c r="P1119" s="64"/>
      <c r="Q1119" s="58"/>
      <c r="R1119" s="52"/>
      <c r="S1119" s="60"/>
      <c r="T1119" s="60"/>
      <c r="U1119" s="60"/>
      <c r="V1119" s="60"/>
      <c r="W1119" s="20"/>
      <c r="X1119" s="19"/>
      <c r="Y1119" s="19"/>
      <c r="XEU1119" s="189"/>
      <c r="XEV1119" s="189"/>
      <c r="XEW1119" s="189"/>
      <c r="XEX1119" s="189"/>
      <c r="XEY1119" s="189"/>
      <c r="XEZ1119" s="189"/>
      <c r="XFA1119" s="189"/>
      <c r="XFB1119" s="189"/>
      <c r="XFC1119" s="189"/>
      <c r="XFD1119" s="189"/>
    </row>
    <row r="1120" spans="1:25 16375:16384" s="54" customFormat="1" ht="42" customHeight="1" x14ac:dyDescent="0.2">
      <c r="A1120" s="60"/>
      <c r="B1120" s="60"/>
      <c r="C1120" s="61"/>
      <c r="D1120" s="61"/>
      <c r="E1120" s="61"/>
      <c r="F1120" s="61"/>
      <c r="G1120" s="61"/>
      <c r="H1120" s="61"/>
      <c r="I1120" s="60"/>
      <c r="J1120" s="60"/>
      <c r="K1120" s="87"/>
      <c r="L1120" s="62"/>
      <c r="M1120" s="63"/>
      <c r="N1120" s="64"/>
      <c r="O1120" s="58"/>
      <c r="P1120" s="64"/>
      <c r="Q1120" s="58"/>
      <c r="R1120" s="52"/>
      <c r="S1120" s="60"/>
      <c r="T1120" s="60"/>
      <c r="U1120" s="60"/>
      <c r="V1120" s="60"/>
      <c r="W1120" s="20"/>
      <c r="X1120" s="19"/>
      <c r="Y1120" s="19"/>
      <c r="XEU1120" s="189"/>
      <c r="XEV1120" s="189"/>
      <c r="XEW1120" s="189"/>
      <c r="XEX1120" s="189"/>
      <c r="XEY1120" s="189"/>
      <c r="XEZ1120" s="189"/>
      <c r="XFA1120" s="189"/>
      <c r="XFB1120" s="189"/>
      <c r="XFC1120" s="189"/>
      <c r="XFD1120" s="189"/>
    </row>
    <row r="1121" spans="1:25 16375:16384" s="54" customFormat="1" ht="42" customHeight="1" x14ac:dyDescent="0.2">
      <c r="A1121" s="60"/>
      <c r="B1121" s="60"/>
      <c r="C1121" s="61"/>
      <c r="D1121" s="61"/>
      <c r="E1121" s="61"/>
      <c r="F1121" s="61"/>
      <c r="G1121" s="61"/>
      <c r="H1121" s="61"/>
      <c r="I1121" s="60"/>
      <c r="J1121" s="60"/>
      <c r="K1121" s="87"/>
      <c r="L1121" s="62"/>
      <c r="M1121" s="63"/>
      <c r="N1121" s="64"/>
      <c r="O1121" s="58"/>
      <c r="P1121" s="64"/>
      <c r="Q1121" s="58"/>
      <c r="R1121" s="52"/>
      <c r="S1121" s="60"/>
      <c r="T1121" s="60"/>
      <c r="U1121" s="60"/>
      <c r="V1121" s="60"/>
      <c r="W1121" s="20"/>
      <c r="X1121" s="19"/>
      <c r="Y1121" s="19"/>
      <c r="XEU1121" s="189"/>
      <c r="XEV1121" s="189"/>
      <c r="XEW1121" s="189"/>
      <c r="XEX1121" s="189"/>
      <c r="XEY1121" s="189"/>
      <c r="XEZ1121" s="189"/>
      <c r="XFA1121" s="189"/>
      <c r="XFB1121" s="189"/>
      <c r="XFC1121" s="189"/>
      <c r="XFD1121" s="189"/>
    </row>
    <row r="1122" spans="1:25 16375:16384" s="54" customFormat="1" ht="42" customHeight="1" x14ac:dyDescent="0.2">
      <c r="A1122" s="60"/>
      <c r="B1122" s="60"/>
      <c r="C1122" s="61"/>
      <c r="D1122" s="61"/>
      <c r="E1122" s="61"/>
      <c r="F1122" s="61"/>
      <c r="G1122" s="61"/>
      <c r="H1122" s="61"/>
      <c r="I1122" s="60"/>
      <c r="J1122" s="60"/>
      <c r="K1122" s="87"/>
      <c r="L1122" s="62"/>
      <c r="M1122" s="63"/>
      <c r="N1122" s="64"/>
      <c r="O1122" s="58"/>
      <c r="P1122" s="64"/>
      <c r="Q1122" s="58"/>
      <c r="R1122" s="52"/>
      <c r="S1122" s="60"/>
      <c r="T1122" s="60"/>
      <c r="U1122" s="60"/>
      <c r="V1122" s="60"/>
      <c r="W1122" s="20"/>
      <c r="X1122" s="19"/>
      <c r="Y1122" s="19"/>
      <c r="XEU1122" s="189"/>
      <c r="XEV1122" s="189"/>
      <c r="XEW1122" s="189"/>
      <c r="XEX1122" s="189"/>
      <c r="XEY1122" s="189"/>
      <c r="XEZ1122" s="189"/>
      <c r="XFA1122" s="189"/>
      <c r="XFB1122" s="189"/>
      <c r="XFC1122" s="189"/>
      <c r="XFD1122" s="189"/>
    </row>
    <row r="1123" spans="1:25 16375:16384" s="54" customFormat="1" ht="42" customHeight="1" x14ac:dyDescent="0.2">
      <c r="A1123" s="60"/>
      <c r="B1123" s="60"/>
      <c r="C1123" s="61"/>
      <c r="D1123" s="61"/>
      <c r="E1123" s="61"/>
      <c r="F1123" s="61"/>
      <c r="G1123" s="61"/>
      <c r="H1123" s="61"/>
      <c r="I1123" s="60"/>
      <c r="J1123" s="60"/>
      <c r="K1123" s="87"/>
      <c r="L1123" s="62"/>
      <c r="M1123" s="63"/>
      <c r="N1123" s="64"/>
      <c r="O1123" s="58"/>
      <c r="P1123" s="64"/>
      <c r="Q1123" s="58"/>
      <c r="R1123" s="52"/>
      <c r="S1123" s="60"/>
      <c r="T1123" s="60"/>
      <c r="U1123" s="60"/>
      <c r="V1123" s="60"/>
      <c r="W1123" s="20"/>
      <c r="X1123" s="19"/>
      <c r="Y1123" s="19"/>
      <c r="XEU1123" s="189"/>
      <c r="XEV1123" s="189"/>
      <c r="XEW1123" s="189"/>
      <c r="XEX1123" s="189"/>
      <c r="XEY1123" s="189"/>
      <c r="XEZ1123" s="189"/>
      <c r="XFA1123" s="189"/>
      <c r="XFB1123" s="189"/>
      <c r="XFC1123" s="189"/>
      <c r="XFD1123" s="189"/>
    </row>
    <row r="1124" spans="1:25 16375:16384" s="54" customFormat="1" ht="42" customHeight="1" x14ac:dyDescent="0.2">
      <c r="A1124" s="60"/>
      <c r="B1124" s="60"/>
      <c r="C1124" s="61"/>
      <c r="D1124" s="61"/>
      <c r="E1124" s="61"/>
      <c r="F1124" s="61"/>
      <c r="G1124" s="61"/>
      <c r="H1124" s="61"/>
      <c r="I1124" s="60"/>
      <c r="J1124" s="60"/>
      <c r="K1124" s="87"/>
      <c r="L1124" s="62"/>
      <c r="M1124" s="63"/>
      <c r="N1124" s="64"/>
      <c r="O1124" s="58"/>
      <c r="P1124" s="64"/>
      <c r="Q1124" s="58"/>
      <c r="R1124" s="52"/>
      <c r="S1124" s="60"/>
      <c r="T1124" s="60"/>
      <c r="U1124" s="60"/>
      <c r="V1124" s="60"/>
      <c r="W1124" s="20"/>
      <c r="X1124" s="19"/>
      <c r="Y1124" s="19"/>
      <c r="XEU1124" s="189"/>
      <c r="XEV1124" s="189"/>
      <c r="XEW1124" s="189"/>
      <c r="XEX1124" s="189"/>
      <c r="XEY1124" s="189"/>
      <c r="XEZ1124" s="189"/>
      <c r="XFA1124" s="189"/>
      <c r="XFB1124" s="189"/>
      <c r="XFC1124" s="189"/>
      <c r="XFD1124" s="189"/>
    </row>
    <row r="1125" spans="1:25 16375:16384" s="54" customFormat="1" ht="42" customHeight="1" x14ac:dyDescent="0.2">
      <c r="A1125" s="60"/>
      <c r="B1125" s="60"/>
      <c r="C1125" s="61"/>
      <c r="D1125" s="61"/>
      <c r="E1125" s="61"/>
      <c r="F1125" s="61"/>
      <c r="G1125" s="61"/>
      <c r="H1125" s="61"/>
      <c r="I1125" s="60"/>
      <c r="J1125" s="60"/>
      <c r="K1125" s="87"/>
      <c r="L1125" s="62"/>
      <c r="M1125" s="63"/>
      <c r="N1125" s="64"/>
      <c r="O1125" s="58"/>
      <c r="P1125" s="64"/>
      <c r="Q1125" s="58"/>
      <c r="R1125" s="52"/>
      <c r="S1125" s="60"/>
      <c r="T1125" s="60"/>
      <c r="U1125" s="60"/>
      <c r="V1125" s="60"/>
      <c r="W1125" s="20"/>
      <c r="X1125" s="19"/>
      <c r="Y1125" s="19"/>
      <c r="XEU1125" s="189"/>
      <c r="XEV1125" s="189"/>
      <c r="XEW1125" s="189"/>
      <c r="XEX1125" s="189"/>
      <c r="XEY1125" s="189"/>
      <c r="XEZ1125" s="189"/>
      <c r="XFA1125" s="189"/>
      <c r="XFB1125" s="189"/>
      <c r="XFC1125" s="189"/>
      <c r="XFD1125" s="189"/>
    </row>
    <row r="1126" spans="1:25 16375:16384" s="54" customFormat="1" ht="42" customHeight="1" x14ac:dyDescent="0.2">
      <c r="A1126" s="60"/>
      <c r="B1126" s="60"/>
      <c r="C1126" s="61"/>
      <c r="D1126" s="61"/>
      <c r="E1126" s="61"/>
      <c r="F1126" s="61"/>
      <c r="G1126" s="61"/>
      <c r="H1126" s="61"/>
      <c r="I1126" s="60"/>
      <c r="J1126" s="60"/>
      <c r="K1126" s="87"/>
      <c r="L1126" s="62"/>
      <c r="M1126" s="63"/>
      <c r="N1126" s="64"/>
      <c r="O1126" s="58"/>
      <c r="P1126" s="64"/>
      <c r="Q1126" s="58"/>
      <c r="R1126" s="52"/>
      <c r="S1126" s="60"/>
      <c r="T1126" s="60"/>
      <c r="U1126" s="60"/>
      <c r="V1126" s="60"/>
      <c r="W1126" s="20"/>
      <c r="X1126" s="19"/>
      <c r="Y1126" s="19"/>
      <c r="XEU1126" s="189"/>
      <c r="XEV1126" s="189"/>
      <c r="XEW1126" s="189"/>
      <c r="XEX1126" s="189"/>
      <c r="XEY1126" s="189"/>
      <c r="XEZ1126" s="189"/>
      <c r="XFA1126" s="189"/>
      <c r="XFB1126" s="189"/>
      <c r="XFC1126" s="189"/>
      <c r="XFD1126" s="189"/>
    </row>
    <row r="1127" spans="1:25 16375:16384" s="54" customFormat="1" ht="42" customHeight="1" x14ac:dyDescent="0.2">
      <c r="A1127" s="60"/>
      <c r="B1127" s="60"/>
      <c r="C1127" s="61"/>
      <c r="D1127" s="61"/>
      <c r="E1127" s="61"/>
      <c r="F1127" s="61"/>
      <c r="G1127" s="61"/>
      <c r="H1127" s="61"/>
      <c r="I1127" s="60"/>
      <c r="J1127" s="60"/>
      <c r="K1127" s="87"/>
      <c r="L1127" s="62"/>
      <c r="M1127" s="63"/>
      <c r="N1127" s="64"/>
      <c r="O1127" s="58"/>
      <c r="P1127" s="64"/>
      <c r="Q1127" s="58"/>
      <c r="R1127" s="52"/>
      <c r="S1127" s="60"/>
      <c r="T1127" s="60"/>
      <c r="U1127" s="60"/>
      <c r="V1127" s="60"/>
      <c r="W1127" s="20"/>
      <c r="X1127" s="19"/>
      <c r="Y1127" s="19"/>
      <c r="XEU1127" s="189"/>
      <c r="XEV1127" s="189"/>
      <c r="XEW1127" s="189"/>
      <c r="XEX1127" s="189"/>
      <c r="XEY1127" s="189"/>
      <c r="XEZ1127" s="189"/>
      <c r="XFA1127" s="189"/>
      <c r="XFB1127" s="189"/>
      <c r="XFC1127" s="189"/>
      <c r="XFD1127" s="189"/>
    </row>
    <row r="1128" spans="1:25 16375:16384" s="54" customFormat="1" ht="42" customHeight="1" x14ac:dyDescent="0.2">
      <c r="A1128" s="60"/>
      <c r="B1128" s="60"/>
      <c r="C1128" s="61"/>
      <c r="D1128" s="61"/>
      <c r="E1128" s="61"/>
      <c r="F1128" s="61"/>
      <c r="G1128" s="61"/>
      <c r="H1128" s="61"/>
      <c r="I1128" s="60"/>
      <c r="J1128" s="60"/>
      <c r="K1128" s="87"/>
      <c r="L1128" s="62"/>
      <c r="M1128" s="63"/>
      <c r="N1128" s="64"/>
      <c r="O1128" s="58"/>
      <c r="P1128" s="64"/>
      <c r="Q1128" s="58"/>
      <c r="R1128" s="52"/>
      <c r="S1128" s="60"/>
      <c r="T1128" s="60"/>
      <c r="U1128" s="60"/>
      <c r="V1128" s="60"/>
      <c r="W1128" s="20"/>
      <c r="X1128" s="19"/>
      <c r="Y1128" s="19"/>
      <c r="XEU1128" s="189"/>
      <c r="XEV1128" s="189"/>
      <c r="XEW1128" s="189"/>
      <c r="XEX1128" s="189"/>
      <c r="XEY1128" s="189"/>
      <c r="XEZ1128" s="189"/>
      <c r="XFA1128" s="189"/>
      <c r="XFB1128" s="189"/>
      <c r="XFC1128" s="189"/>
      <c r="XFD1128" s="189"/>
    </row>
    <row r="1129" spans="1:25 16375:16384" s="54" customFormat="1" ht="42" customHeight="1" x14ac:dyDescent="0.2">
      <c r="A1129" s="60"/>
      <c r="B1129" s="60"/>
      <c r="C1129" s="61"/>
      <c r="D1129" s="61"/>
      <c r="E1129" s="61"/>
      <c r="F1129" s="61"/>
      <c r="G1129" s="61"/>
      <c r="H1129" s="61"/>
      <c r="I1129" s="60"/>
      <c r="J1129" s="60"/>
      <c r="K1129" s="87"/>
      <c r="L1129" s="62"/>
      <c r="M1129" s="63"/>
      <c r="N1129" s="64"/>
      <c r="O1129" s="58"/>
      <c r="P1129" s="64"/>
      <c r="Q1129" s="58"/>
      <c r="R1129" s="52"/>
      <c r="S1129" s="60"/>
      <c r="T1129" s="60"/>
      <c r="U1129" s="60"/>
      <c r="V1129" s="60"/>
      <c r="W1129" s="20"/>
      <c r="X1129" s="19"/>
      <c r="Y1129" s="19"/>
      <c r="XEU1129" s="189"/>
      <c r="XEV1129" s="189"/>
      <c r="XEW1129" s="189"/>
      <c r="XEX1129" s="189"/>
      <c r="XEY1129" s="189"/>
      <c r="XEZ1129" s="189"/>
      <c r="XFA1129" s="189"/>
      <c r="XFB1129" s="189"/>
      <c r="XFC1129" s="189"/>
      <c r="XFD1129" s="189"/>
    </row>
    <row r="1130" spans="1:25 16375:16384" s="54" customFormat="1" ht="42" customHeight="1" x14ac:dyDescent="0.2">
      <c r="A1130" s="60"/>
      <c r="B1130" s="60"/>
      <c r="C1130" s="61"/>
      <c r="D1130" s="61"/>
      <c r="E1130" s="61"/>
      <c r="F1130" s="61"/>
      <c r="G1130" s="61"/>
      <c r="H1130" s="61"/>
      <c r="I1130" s="60"/>
      <c r="J1130" s="60"/>
      <c r="K1130" s="87"/>
      <c r="L1130" s="62"/>
      <c r="M1130" s="63"/>
      <c r="N1130" s="64"/>
      <c r="O1130" s="58"/>
      <c r="P1130" s="64"/>
      <c r="Q1130" s="58"/>
      <c r="R1130" s="52"/>
      <c r="S1130" s="60"/>
      <c r="T1130" s="60"/>
      <c r="U1130" s="60"/>
      <c r="V1130" s="60"/>
      <c r="W1130" s="20"/>
      <c r="X1130" s="19"/>
      <c r="Y1130" s="19"/>
      <c r="XEU1130" s="189"/>
      <c r="XEV1130" s="189"/>
      <c r="XEW1130" s="189"/>
      <c r="XEX1130" s="189"/>
      <c r="XEY1130" s="189"/>
      <c r="XEZ1130" s="189"/>
      <c r="XFA1130" s="189"/>
      <c r="XFB1130" s="189"/>
      <c r="XFC1130" s="189"/>
      <c r="XFD1130" s="189"/>
    </row>
    <row r="1131" spans="1:25 16375:16384" s="54" customFormat="1" ht="42" customHeight="1" x14ac:dyDescent="0.2">
      <c r="A1131" s="60"/>
      <c r="B1131" s="60"/>
      <c r="C1131" s="61"/>
      <c r="D1131" s="61"/>
      <c r="E1131" s="61"/>
      <c r="F1131" s="61"/>
      <c r="G1131" s="61"/>
      <c r="H1131" s="61"/>
      <c r="I1131" s="60"/>
      <c r="J1131" s="60"/>
      <c r="K1131" s="87"/>
      <c r="L1131" s="62"/>
      <c r="M1131" s="63"/>
      <c r="N1131" s="64"/>
      <c r="O1131" s="58"/>
      <c r="P1131" s="64"/>
      <c r="Q1131" s="58"/>
      <c r="R1131" s="52"/>
      <c r="S1131" s="60"/>
      <c r="T1131" s="60"/>
      <c r="U1131" s="60"/>
      <c r="V1131" s="60"/>
      <c r="W1131" s="20"/>
      <c r="X1131" s="19"/>
      <c r="Y1131" s="19"/>
      <c r="XEU1131" s="189"/>
      <c r="XEV1131" s="189"/>
      <c r="XEW1131" s="189"/>
      <c r="XEX1131" s="189"/>
      <c r="XEY1131" s="189"/>
      <c r="XEZ1131" s="189"/>
      <c r="XFA1131" s="189"/>
      <c r="XFB1131" s="189"/>
      <c r="XFC1131" s="189"/>
      <c r="XFD1131" s="189"/>
    </row>
    <row r="1132" spans="1:25 16375:16384" s="54" customFormat="1" ht="42" customHeight="1" x14ac:dyDescent="0.2">
      <c r="A1132" s="60"/>
      <c r="B1132" s="60"/>
      <c r="C1132" s="61"/>
      <c r="D1132" s="61"/>
      <c r="E1132" s="61"/>
      <c r="F1132" s="61"/>
      <c r="G1132" s="61"/>
      <c r="H1132" s="61"/>
      <c r="I1132" s="60"/>
      <c r="J1132" s="60"/>
      <c r="K1132" s="87"/>
      <c r="L1132" s="62"/>
      <c r="M1132" s="63"/>
      <c r="N1132" s="64"/>
      <c r="O1132" s="58"/>
      <c r="P1132" s="64"/>
      <c r="Q1132" s="58"/>
      <c r="R1132" s="52"/>
      <c r="S1132" s="60"/>
      <c r="T1132" s="60"/>
      <c r="U1132" s="60"/>
      <c r="V1132" s="60"/>
      <c r="W1132" s="20"/>
      <c r="X1132" s="19"/>
      <c r="Y1132" s="19"/>
      <c r="XEU1132" s="189"/>
      <c r="XEV1132" s="189"/>
      <c r="XEW1132" s="189"/>
      <c r="XEX1132" s="189"/>
      <c r="XEY1132" s="189"/>
      <c r="XEZ1132" s="189"/>
      <c r="XFA1132" s="189"/>
      <c r="XFB1132" s="189"/>
      <c r="XFC1132" s="189"/>
      <c r="XFD1132" s="189"/>
    </row>
    <row r="1133" spans="1:25 16375:16384" s="54" customFormat="1" ht="42" customHeight="1" x14ac:dyDescent="0.2">
      <c r="A1133" s="60"/>
      <c r="B1133" s="60"/>
      <c r="C1133" s="61"/>
      <c r="D1133" s="61"/>
      <c r="E1133" s="61"/>
      <c r="F1133" s="61"/>
      <c r="G1133" s="61"/>
      <c r="H1133" s="61"/>
      <c r="I1133" s="60"/>
      <c r="J1133" s="60"/>
      <c r="K1133" s="87"/>
      <c r="L1133" s="62"/>
      <c r="M1133" s="63"/>
      <c r="N1133" s="64"/>
      <c r="O1133" s="58"/>
      <c r="P1133" s="64"/>
      <c r="Q1133" s="58"/>
      <c r="R1133" s="52"/>
      <c r="S1133" s="60"/>
      <c r="T1133" s="60"/>
      <c r="U1133" s="60"/>
      <c r="V1133" s="60"/>
      <c r="W1133" s="20"/>
      <c r="X1133" s="19"/>
      <c r="Y1133" s="19"/>
      <c r="XEU1133" s="189"/>
      <c r="XEV1133" s="189"/>
      <c r="XEW1133" s="189"/>
      <c r="XEX1133" s="189"/>
      <c r="XEY1133" s="189"/>
      <c r="XEZ1133" s="189"/>
      <c r="XFA1133" s="189"/>
      <c r="XFB1133" s="189"/>
      <c r="XFC1133" s="189"/>
      <c r="XFD1133" s="189"/>
    </row>
    <row r="1134" spans="1:25 16375:16384" s="54" customFormat="1" ht="42" customHeight="1" x14ac:dyDescent="0.2">
      <c r="A1134" s="60"/>
      <c r="B1134" s="60"/>
      <c r="C1134" s="61"/>
      <c r="D1134" s="61"/>
      <c r="E1134" s="61"/>
      <c r="F1134" s="61"/>
      <c r="G1134" s="61"/>
      <c r="H1134" s="61"/>
      <c r="I1134" s="60"/>
      <c r="J1134" s="60"/>
      <c r="K1134" s="87"/>
      <c r="L1134" s="62"/>
      <c r="M1134" s="63"/>
      <c r="N1134" s="64"/>
      <c r="O1134" s="58"/>
      <c r="P1134" s="64"/>
      <c r="Q1134" s="58"/>
      <c r="R1134" s="52"/>
      <c r="S1134" s="60"/>
      <c r="T1134" s="60"/>
      <c r="U1134" s="60"/>
      <c r="V1134" s="60"/>
      <c r="W1134" s="20"/>
      <c r="X1134" s="19"/>
      <c r="Y1134" s="19"/>
      <c r="XEU1134" s="189"/>
      <c r="XEV1134" s="189"/>
      <c r="XEW1134" s="189"/>
      <c r="XEX1134" s="189"/>
      <c r="XEY1134" s="189"/>
      <c r="XEZ1134" s="189"/>
      <c r="XFA1134" s="189"/>
      <c r="XFB1134" s="189"/>
      <c r="XFC1134" s="189"/>
      <c r="XFD1134" s="189"/>
    </row>
    <row r="1135" spans="1:25 16375:16384" s="54" customFormat="1" ht="42" customHeight="1" x14ac:dyDescent="0.2">
      <c r="A1135" s="60"/>
      <c r="B1135" s="60"/>
      <c r="C1135" s="61"/>
      <c r="D1135" s="61"/>
      <c r="E1135" s="61"/>
      <c r="F1135" s="61"/>
      <c r="G1135" s="61"/>
      <c r="H1135" s="61"/>
      <c r="I1135" s="60"/>
      <c r="J1135" s="60"/>
      <c r="K1135" s="87"/>
      <c r="L1135" s="62"/>
      <c r="M1135" s="63"/>
      <c r="N1135" s="64"/>
      <c r="O1135" s="58"/>
      <c r="P1135" s="64"/>
      <c r="Q1135" s="58"/>
      <c r="R1135" s="52"/>
      <c r="S1135" s="60"/>
      <c r="T1135" s="60"/>
      <c r="U1135" s="60"/>
      <c r="V1135" s="60"/>
      <c r="W1135" s="20"/>
      <c r="X1135" s="19"/>
      <c r="Y1135" s="19"/>
      <c r="XEU1135" s="189"/>
      <c r="XEV1135" s="189"/>
      <c r="XEW1135" s="189"/>
      <c r="XEX1135" s="189"/>
      <c r="XEY1135" s="189"/>
      <c r="XEZ1135" s="189"/>
      <c r="XFA1135" s="189"/>
      <c r="XFB1135" s="189"/>
      <c r="XFC1135" s="189"/>
      <c r="XFD1135" s="189"/>
    </row>
    <row r="1136" spans="1:25 16375:16384" s="54" customFormat="1" ht="42" customHeight="1" x14ac:dyDescent="0.2">
      <c r="A1136" s="60"/>
      <c r="B1136" s="60"/>
      <c r="C1136" s="61"/>
      <c r="D1136" s="61"/>
      <c r="E1136" s="61"/>
      <c r="F1136" s="61"/>
      <c r="G1136" s="61"/>
      <c r="H1136" s="61"/>
      <c r="I1136" s="60"/>
      <c r="J1136" s="60"/>
      <c r="K1136" s="87"/>
      <c r="L1136" s="62"/>
      <c r="M1136" s="63"/>
      <c r="N1136" s="64"/>
      <c r="O1136" s="58"/>
      <c r="P1136" s="64"/>
      <c r="Q1136" s="58"/>
      <c r="R1136" s="52"/>
      <c r="S1136" s="60"/>
      <c r="T1136" s="60"/>
      <c r="U1136" s="60"/>
      <c r="V1136" s="60"/>
      <c r="W1136" s="20"/>
      <c r="X1136" s="19"/>
      <c r="Y1136" s="19"/>
      <c r="XEU1136" s="189"/>
      <c r="XEV1136" s="189"/>
      <c r="XEW1136" s="189"/>
      <c r="XEX1136" s="189"/>
      <c r="XEY1136" s="189"/>
      <c r="XEZ1136" s="189"/>
      <c r="XFA1136" s="189"/>
      <c r="XFB1136" s="189"/>
      <c r="XFC1136" s="189"/>
      <c r="XFD1136" s="189"/>
    </row>
    <row r="1137" spans="1:25 16375:16384" s="54" customFormat="1" ht="42" customHeight="1" x14ac:dyDescent="0.2">
      <c r="A1137" s="60"/>
      <c r="B1137" s="60"/>
      <c r="C1137" s="61"/>
      <c r="D1137" s="61"/>
      <c r="E1137" s="61"/>
      <c r="F1137" s="61"/>
      <c r="G1137" s="61"/>
      <c r="H1137" s="61"/>
      <c r="I1137" s="60"/>
      <c r="J1137" s="60"/>
      <c r="K1137" s="87"/>
      <c r="L1137" s="62"/>
      <c r="M1137" s="63"/>
      <c r="N1137" s="64"/>
      <c r="O1137" s="58"/>
      <c r="P1137" s="64"/>
      <c r="Q1137" s="58"/>
      <c r="R1137" s="52"/>
      <c r="S1137" s="60"/>
      <c r="T1137" s="60"/>
      <c r="U1137" s="60"/>
      <c r="V1137" s="60"/>
      <c r="W1137" s="20"/>
      <c r="X1137" s="19"/>
      <c r="Y1137" s="19"/>
      <c r="XEU1137" s="189"/>
      <c r="XEV1137" s="189"/>
      <c r="XEW1137" s="189"/>
      <c r="XEX1137" s="189"/>
      <c r="XEY1137" s="189"/>
      <c r="XEZ1137" s="189"/>
      <c r="XFA1137" s="189"/>
      <c r="XFB1137" s="189"/>
      <c r="XFC1137" s="189"/>
      <c r="XFD1137" s="189"/>
    </row>
    <row r="1138" spans="1:25 16375:16384" s="54" customFormat="1" ht="42" customHeight="1" x14ac:dyDescent="0.2">
      <c r="A1138" s="60"/>
      <c r="B1138" s="60"/>
      <c r="C1138" s="61"/>
      <c r="D1138" s="61"/>
      <c r="E1138" s="61"/>
      <c r="F1138" s="61"/>
      <c r="G1138" s="61"/>
      <c r="H1138" s="61"/>
      <c r="I1138" s="60"/>
      <c r="J1138" s="60"/>
      <c r="K1138" s="87"/>
      <c r="L1138" s="62"/>
      <c r="M1138" s="63"/>
      <c r="N1138" s="64"/>
      <c r="O1138" s="58"/>
      <c r="P1138" s="64"/>
      <c r="Q1138" s="58"/>
      <c r="R1138" s="52"/>
      <c r="S1138" s="60"/>
      <c r="T1138" s="60"/>
      <c r="U1138" s="60"/>
      <c r="V1138" s="60"/>
      <c r="W1138" s="20"/>
      <c r="X1138" s="19"/>
      <c r="Y1138" s="19"/>
      <c r="XEU1138" s="189"/>
      <c r="XEV1138" s="189"/>
      <c r="XEW1138" s="189"/>
      <c r="XEX1138" s="189"/>
      <c r="XEY1138" s="189"/>
      <c r="XEZ1138" s="189"/>
      <c r="XFA1138" s="189"/>
      <c r="XFB1138" s="189"/>
      <c r="XFC1138" s="189"/>
      <c r="XFD1138" s="189"/>
    </row>
    <row r="1139" spans="1:25 16375:16384" s="54" customFormat="1" ht="42" customHeight="1" x14ac:dyDescent="0.2">
      <c r="A1139" s="60"/>
      <c r="B1139" s="60"/>
      <c r="C1139" s="61"/>
      <c r="D1139" s="61"/>
      <c r="E1139" s="61"/>
      <c r="F1139" s="61"/>
      <c r="G1139" s="61"/>
      <c r="H1139" s="61"/>
      <c r="I1139" s="60"/>
      <c r="J1139" s="60"/>
      <c r="K1139" s="87"/>
      <c r="L1139" s="62"/>
      <c r="M1139" s="63"/>
      <c r="N1139" s="64"/>
      <c r="O1139" s="58"/>
      <c r="P1139" s="64"/>
      <c r="Q1139" s="58"/>
      <c r="R1139" s="52"/>
      <c r="S1139" s="60"/>
      <c r="T1139" s="60"/>
      <c r="U1139" s="60"/>
      <c r="V1139" s="60"/>
      <c r="W1139" s="20"/>
      <c r="X1139" s="19"/>
      <c r="Y1139" s="19"/>
      <c r="XEU1139" s="189"/>
      <c r="XEV1139" s="189"/>
      <c r="XEW1139" s="189"/>
      <c r="XEX1139" s="189"/>
      <c r="XEY1139" s="189"/>
      <c r="XEZ1139" s="189"/>
      <c r="XFA1139" s="189"/>
      <c r="XFB1139" s="189"/>
      <c r="XFC1139" s="189"/>
      <c r="XFD1139" s="189"/>
    </row>
    <row r="1140" spans="1:25 16375:16384" s="54" customFormat="1" ht="42" customHeight="1" x14ac:dyDescent="0.2">
      <c r="A1140" s="60"/>
      <c r="B1140" s="60"/>
      <c r="C1140" s="61"/>
      <c r="D1140" s="61"/>
      <c r="E1140" s="61"/>
      <c r="F1140" s="61"/>
      <c r="G1140" s="61"/>
      <c r="H1140" s="61"/>
      <c r="I1140" s="60"/>
      <c r="J1140" s="60"/>
      <c r="K1140" s="87"/>
      <c r="L1140" s="62"/>
      <c r="M1140" s="63"/>
      <c r="N1140" s="64"/>
      <c r="O1140" s="58"/>
      <c r="P1140" s="64"/>
      <c r="Q1140" s="58"/>
      <c r="R1140" s="52"/>
      <c r="S1140" s="60"/>
      <c r="T1140" s="60"/>
      <c r="U1140" s="60"/>
      <c r="V1140" s="60"/>
      <c r="W1140" s="20"/>
      <c r="X1140" s="19"/>
      <c r="Y1140" s="19"/>
      <c r="XEU1140" s="189"/>
      <c r="XEV1140" s="189"/>
      <c r="XEW1140" s="189"/>
      <c r="XEX1140" s="189"/>
      <c r="XEY1140" s="189"/>
      <c r="XEZ1140" s="189"/>
      <c r="XFA1140" s="189"/>
      <c r="XFB1140" s="189"/>
      <c r="XFC1140" s="189"/>
      <c r="XFD1140" s="189"/>
    </row>
    <row r="1141" spans="1:25 16375:16384" s="54" customFormat="1" ht="42" customHeight="1" x14ac:dyDescent="0.2">
      <c r="A1141" s="60"/>
      <c r="B1141" s="60"/>
      <c r="C1141" s="61"/>
      <c r="D1141" s="61"/>
      <c r="E1141" s="61"/>
      <c r="F1141" s="61"/>
      <c r="G1141" s="61"/>
      <c r="H1141" s="61"/>
      <c r="I1141" s="60"/>
      <c r="J1141" s="60"/>
      <c r="K1141" s="87"/>
      <c r="L1141" s="62"/>
      <c r="M1141" s="63"/>
      <c r="N1141" s="64"/>
      <c r="O1141" s="58"/>
      <c r="P1141" s="64"/>
      <c r="Q1141" s="58"/>
      <c r="R1141" s="52"/>
      <c r="S1141" s="60"/>
      <c r="T1141" s="60"/>
      <c r="U1141" s="60"/>
      <c r="V1141" s="60"/>
      <c r="W1141" s="20"/>
      <c r="X1141" s="19"/>
      <c r="Y1141" s="19"/>
      <c r="XEU1141" s="189"/>
      <c r="XEV1141" s="189"/>
      <c r="XEW1141" s="189"/>
      <c r="XEX1141" s="189"/>
      <c r="XEY1141" s="189"/>
      <c r="XEZ1141" s="189"/>
      <c r="XFA1141" s="189"/>
      <c r="XFB1141" s="189"/>
      <c r="XFC1141" s="189"/>
      <c r="XFD1141" s="189"/>
    </row>
    <row r="1142" spans="1:25 16375:16384" s="54" customFormat="1" ht="42" customHeight="1" x14ac:dyDescent="0.2">
      <c r="A1142" s="60"/>
      <c r="B1142" s="60"/>
      <c r="C1142" s="61"/>
      <c r="D1142" s="61"/>
      <c r="E1142" s="61"/>
      <c r="F1142" s="61"/>
      <c r="G1142" s="61"/>
      <c r="H1142" s="61"/>
      <c r="I1142" s="60"/>
      <c r="J1142" s="60"/>
      <c r="K1142" s="87"/>
      <c r="L1142" s="62"/>
      <c r="M1142" s="63"/>
      <c r="N1142" s="64"/>
      <c r="O1142" s="58"/>
      <c r="P1142" s="64"/>
      <c r="Q1142" s="58"/>
      <c r="R1142" s="52"/>
      <c r="S1142" s="60"/>
      <c r="T1142" s="60"/>
      <c r="U1142" s="60"/>
      <c r="V1142" s="60"/>
      <c r="W1142" s="20"/>
      <c r="X1142" s="19"/>
      <c r="Y1142" s="19"/>
      <c r="XEU1142" s="189"/>
      <c r="XEV1142" s="189"/>
      <c r="XEW1142" s="189"/>
      <c r="XEX1142" s="189"/>
      <c r="XEY1142" s="189"/>
      <c r="XEZ1142" s="189"/>
      <c r="XFA1142" s="189"/>
      <c r="XFB1142" s="189"/>
      <c r="XFC1142" s="189"/>
      <c r="XFD1142" s="189"/>
    </row>
    <row r="1143" spans="1:25 16375:16384" s="54" customFormat="1" ht="42" customHeight="1" x14ac:dyDescent="0.2">
      <c r="A1143" s="60"/>
      <c r="B1143" s="60"/>
      <c r="C1143" s="61"/>
      <c r="D1143" s="61"/>
      <c r="E1143" s="61"/>
      <c r="F1143" s="61"/>
      <c r="G1143" s="61"/>
      <c r="H1143" s="61"/>
      <c r="I1143" s="60"/>
      <c r="J1143" s="60"/>
      <c r="K1143" s="87"/>
      <c r="L1143" s="62"/>
      <c r="M1143" s="63"/>
      <c r="N1143" s="64"/>
      <c r="O1143" s="58"/>
      <c r="P1143" s="64"/>
      <c r="Q1143" s="58"/>
      <c r="R1143" s="52"/>
      <c r="S1143" s="60"/>
      <c r="T1143" s="60"/>
      <c r="U1143" s="60"/>
      <c r="V1143" s="60"/>
      <c r="W1143" s="20"/>
      <c r="X1143" s="19"/>
      <c r="Y1143" s="19"/>
      <c r="XEU1143" s="189"/>
      <c r="XEV1143" s="189"/>
      <c r="XEW1143" s="189"/>
      <c r="XEX1143" s="189"/>
      <c r="XEY1143" s="189"/>
      <c r="XEZ1143" s="189"/>
      <c r="XFA1143" s="189"/>
      <c r="XFB1143" s="189"/>
      <c r="XFC1143" s="189"/>
      <c r="XFD1143" s="189"/>
    </row>
    <row r="1144" spans="1:25 16375:16384" s="54" customFormat="1" ht="42" customHeight="1" x14ac:dyDescent="0.2">
      <c r="A1144" s="60"/>
      <c r="B1144" s="60"/>
      <c r="C1144" s="61"/>
      <c r="D1144" s="61"/>
      <c r="E1144" s="61"/>
      <c r="F1144" s="61"/>
      <c r="G1144" s="61"/>
      <c r="H1144" s="61"/>
      <c r="I1144" s="60"/>
      <c r="J1144" s="60"/>
      <c r="K1144" s="87"/>
      <c r="L1144" s="62"/>
      <c r="M1144" s="63"/>
      <c r="N1144" s="64"/>
      <c r="O1144" s="58"/>
      <c r="P1144" s="64"/>
      <c r="Q1144" s="58"/>
      <c r="R1144" s="52"/>
      <c r="S1144" s="60"/>
      <c r="T1144" s="60"/>
      <c r="U1144" s="60"/>
      <c r="V1144" s="60"/>
      <c r="W1144" s="20"/>
      <c r="X1144" s="19"/>
      <c r="Y1144" s="19"/>
      <c r="XEU1144" s="189"/>
      <c r="XEV1144" s="189"/>
      <c r="XEW1144" s="189"/>
      <c r="XEX1144" s="189"/>
      <c r="XEY1144" s="189"/>
      <c r="XEZ1144" s="189"/>
      <c r="XFA1144" s="189"/>
      <c r="XFB1144" s="189"/>
      <c r="XFC1144" s="189"/>
      <c r="XFD1144" s="189"/>
    </row>
    <row r="1145" spans="1:25 16375:16384" s="54" customFormat="1" ht="42" customHeight="1" x14ac:dyDescent="0.2">
      <c r="A1145" s="60"/>
      <c r="B1145" s="60"/>
      <c r="C1145" s="61"/>
      <c r="D1145" s="61"/>
      <c r="E1145" s="61"/>
      <c r="F1145" s="61"/>
      <c r="G1145" s="61"/>
      <c r="H1145" s="61"/>
      <c r="I1145" s="60"/>
      <c r="J1145" s="60"/>
      <c r="K1145" s="87"/>
      <c r="L1145" s="62"/>
      <c r="M1145" s="63"/>
      <c r="N1145" s="64"/>
      <c r="O1145" s="58"/>
      <c r="P1145" s="64"/>
      <c r="Q1145" s="58"/>
      <c r="R1145" s="52"/>
      <c r="S1145" s="60"/>
      <c r="T1145" s="60"/>
      <c r="U1145" s="60"/>
      <c r="V1145" s="60"/>
      <c r="W1145" s="20"/>
      <c r="X1145" s="19"/>
      <c r="Y1145" s="19"/>
      <c r="XEU1145" s="189"/>
      <c r="XEV1145" s="189"/>
      <c r="XEW1145" s="189"/>
      <c r="XEX1145" s="189"/>
      <c r="XEY1145" s="189"/>
      <c r="XEZ1145" s="189"/>
      <c r="XFA1145" s="189"/>
      <c r="XFB1145" s="189"/>
      <c r="XFC1145" s="189"/>
      <c r="XFD1145" s="189"/>
    </row>
    <row r="1146" spans="1:25 16375:16384" s="54" customFormat="1" ht="42" customHeight="1" x14ac:dyDescent="0.2">
      <c r="A1146" s="60"/>
      <c r="B1146" s="60"/>
      <c r="C1146" s="61"/>
      <c r="D1146" s="61"/>
      <c r="E1146" s="61"/>
      <c r="F1146" s="61"/>
      <c r="G1146" s="61"/>
      <c r="H1146" s="61"/>
      <c r="I1146" s="60"/>
      <c r="J1146" s="60"/>
      <c r="K1146" s="87"/>
      <c r="L1146" s="62"/>
      <c r="M1146" s="63"/>
      <c r="N1146" s="64"/>
      <c r="O1146" s="58"/>
      <c r="P1146" s="64"/>
      <c r="Q1146" s="58"/>
      <c r="R1146" s="52"/>
      <c r="S1146" s="60"/>
      <c r="T1146" s="60"/>
      <c r="U1146" s="60"/>
      <c r="V1146" s="60"/>
      <c r="W1146" s="20"/>
      <c r="X1146" s="19"/>
      <c r="Y1146" s="19"/>
      <c r="XEU1146" s="189"/>
      <c r="XEV1146" s="189"/>
      <c r="XEW1146" s="189"/>
      <c r="XEX1146" s="189"/>
      <c r="XEY1146" s="189"/>
      <c r="XEZ1146" s="189"/>
      <c r="XFA1146" s="189"/>
      <c r="XFB1146" s="189"/>
      <c r="XFC1146" s="189"/>
      <c r="XFD1146" s="189"/>
    </row>
    <row r="1147" spans="1:25 16375:16384" s="54" customFormat="1" ht="42" customHeight="1" x14ac:dyDescent="0.2">
      <c r="A1147" s="60"/>
      <c r="B1147" s="60"/>
      <c r="C1147" s="61"/>
      <c r="D1147" s="61"/>
      <c r="E1147" s="61"/>
      <c r="F1147" s="61"/>
      <c r="G1147" s="61"/>
      <c r="H1147" s="61"/>
      <c r="I1147" s="60"/>
      <c r="J1147" s="60"/>
      <c r="K1147" s="87"/>
      <c r="L1147" s="62"/>
      <c r="M1147" s="63"/>
      <c r="N1147" s="64"/>
      <c r="O1147" s="58"/>
      <c r="P1147" s="64"/>
      <c r="Q1147" s="58"/>
      <c r="R1147" s="52"/>
      <c r="S1147" s="60"/>
      <c r="T1147" s="60"/>
      <c r="U1147" s="60"/>
      <c r="V1147" s="60"/>
      <c r="W1147" s="20"/>
      <c r="X1147" s="19"/>
      <c r="Y1147" s="19"/>
      <c r="XEU1147" s="189"/>
      <c r="XEV1147" s="189"/>
      <c r="XEW1147" s="189"/>
      <c r="XEX1147" s="189"/>
      <c r="XEY1147" s="189"/>
      <c r="XEZ1147" s="189"/>
      <c r="XFA1147" s="189"/>
      <c r="XFB1147" s="189"/>
      <c r="XFC1147" s="189"/>
      <c r="XFD1147" s="189"/>
    </row>
    <row r="1148" spans="1:25 16375:16384" s="54" customFormat="1" ht="42" customHeight="1" x14ac:dyDescent="0.2">
      <c r="A1148" s="60"/>
      <c r="B1148" s="60"/>
      <c r="C1148" s="61"/>
      <c r="D1148" s="61"/>
      <c r="E1148" s="61"/>
      <c r="F1148" s="61"/>
      <c r="G1148" s="61"/>
      <c r="H1148" s="61"/>
      <c r="I1148" s="60"/>
      <c r="J1148" s="60"/>
      <c r="K1148" s="87"/>
      <c r="L1148" s="62"/>
      <c r="M1148" s="63"/>
      <c r="N1148" s="64"/>
      <c r="O1148" s="58"/>
      <c r="P1148" s="64"/>
      <c r="Q1148" s="58"/>
      <c r="R1148" s="52"/>
      <c r="S1148" s="60"/>
      <c r="T1148" s="60"/>
      <c r="U1148" s="60"/>
      <c r="V1148" s="60"/>
      <c r="W1148" s="20"/>
      <c r="X1148" s="19"/>
      <c r="Y1148" s="19"/>
      <c r="XEU1148" s="189"/>
      <c r="XEV1148" s="189"/>
      <c r="XEW1148" s="189"/>
      <c r="XEX1148" s="189"/>
      <c r="XEY1148" s="189"/>
      <c r="XEZ1148" s="189"/>
      <c r="XFA1148" s="189"/>
      <c r="XFB1148" s="189"/>
      <c r="XFC1148" s="189"/>
      <c r="XFD1148" s="189"/>
    </row>
    <row r="1149" spans="1:25 16375:16384" s="54" customFormat="1" ht="42" customHeight="1" x14ac:dyDescent="0.2">
      <c r="A1149" s="60"/>
      <c r="B1149" s="60"/>
      <c r="C1149" s="61"/>
      <c r="D1149" s="61"/>
      <c r="E1149" s="61"/>
      <c r="F1149" s="61"/>
      <c r="G1149" s="61"/>
      <c r="H1149" s="61"/>
      <c r="I1149" s="60"/>
      <c r="J1149" s="60"/>
      <c r="K1149" s="87"/>
      <c r="L1149" s="62"/>
      <c r="M1149" s="63"/>
      <c r="N1149" s="64"/>
      <c r="O1149" s="58"/>
      <c r="P1149" s="64"/>
      <c r="Q1149" s="58"/>
      <c r="R1149" s="52"/>
      <c r="S1149" s="60"/>
      <c r="T1149" s="60"/>
      <c r="U1149" s="60"/>
      <c r="V1149" s="60"/>
      <c r="W1149" s="20"/>
      <c r="X1149" s="19"/>
      <c r="Y1149" s="19"/>
      <c r="XEU1149" s="189"/>
      <c r="XEV1149" s="189"/>
      <c r="XEW1149" s="189"/>
      <c r="XEX1149" s="189"/>
      <c r="XEY1149" s="189"/>
      <c r="XEZ1149" s="189"/>
      <c r="XFA1149" s="189"/>
      <c r="XFB1149" s="189"/>
      <c r="XFC1149" s="189"/>
      <c r="XFD1149" s="189"/>
    </row>
    <row r="1150" spans="1:25 16375:16384" s="54" customFormat="1" ht="42" customHeight="1" x14ac:dyDescent="0.2">
      <c r="A1150" s="60"/>
      <c r="B1150" s="60"/>
      <c r="C1150" s="61"/>
      <c r="D1150" s="61"/>
      <c r="E1150" s="61"/>
      <c r="F1150" s="61"/>
      <c r="G1150" s="61"/>
      <c r="H1150" s="61"/>
      <c r="I1150" s="60"/>
      <c r="J1150" s="60"/>
      <c r="K1150" s="87"/>
      <c r="L1150" s="62"/>
      <c r="M1150" s="63"/>
      <c r="N1150" s="64"/>
      <c r="O1150" s="58"/>
      <c r="P1150" s="64"/>
      <c r="Q1150" s="58"/>
      <c r="R1150" s="52"/>
      <c r="S1150" s="60"/>
      <c r="T1150" s="60"/>
      <c r="U1150" s="60"/>
      <c r="V1150" s="60"/>
      <c r="W1150" s="20"/>
      <c r="X1150" s="19"/>
      <c r="Y1150" s="19"/>
      <c r="XEU1150" s="189"/>
      <c r="XEV1150" s="189"/>
      <c r="XEW1150" s="189"/>
      <c r="XEX1150" s="189"/>
      <c r="XEY1150" s="189"/>
      <c r="XEZ1150" s="189"/>
      <c r="XFA1150" s="189"/>
      <c r="XFB1150" s="189"/>
      <c r="XFC1150" s="189"/>
      <c r="XFD1150" s="189"/>
    </row>
    <row r="1151" spans="1:25 16375:16384" s="54" customFormat="1" ht="42" customHeight="1" x14ac:dyDescent="0.2">
      <c r="A1151" s="60"/>
      <c r="B1151" s="60"/>
      <c r="C1151" s="61"/>
      <c r="D1151" s="61"/>
      <c r="E1151" s="61"/>
      <c r="F1151" s="61"/>
      <c r="G1151" s="61"/>
      <c r="H1151" s="61"/>
      <c r="I1151" s="60"/>
      <c r="J1151" s="60"/>
      <c r="K1151" s="87"/>
      <c r="L1151" s="62"/>
      <c r="M1151" s="63"/>
      <c r="N1151" s="64"/>
      <c r="O1151" s="58"/>
      <c r="P1151" s="64"/>
      <c r="Q1151" s="58"/>
      <c r="R1151" s="52"/>
      <c r="S1151" s="60"/>
      <c r="T1151" s="60"/>
      <c r="U1151" s="60"/>
      <c r="V1151" s="60"/>
      <c r="W1151" s="20"/>
      <c r="X1151" s="19"/>
      <c r="Y1151" s="19"/>
      <c r="XEU1151" s="189"/>
      <c r="XEV1151" s="189"/>
      <c r="XEW1151" s="189"/>
      <c r="XEX1151" s="189"/>
      <c r="XEY1151" s="189"/>
      <c r="XEZ1151" s="189"/>
      <c r="XFA1151" s="189"/>
      <c r="XFB1151" s="189"/>
      <c r="XFC1151" s="189"/>
      <c r="XFD1151" s="189"/>
    </row>
    <row r="1152" spans="1:25 16375:16384" s="54" customFormat="1" ht="42" customHeight="1" x14ac:dyDescent="0.2">
      <c r="A1152" s="60"/>
      <c r="B1152" s="60"/>
      <c r="C1152" s="61"/>
      <c r="D1152" s="61"/>
      <c r="E1152" s="61"/>
      <c r="F1152" s="61"/>
      <c r="G1152" s="61"/>
      <c r="H1152" s="61"/>
      <c r="I1152" s="60"/>
      <c r="J1152" s="60"/>
      <c r="K1152" s="87"/>
      <c r="L1152" s="62"/>
      <c r="M1152" s="63"/>
      <c r="N1152" s="64"/>
      <c r="O1152" s="58"/>
      <c r="P1152" s="64"/>
      <c r="Q1152" s="58"/>
      <c r="R1152" s="52"/>
      <c r="S1152" s="60"/>
      <c r="T1152" s="60"/>
      <c r="U1152" s="60"/>
      <c r="V1152" s="60"/>
      <c r="W1152" s="20"/>
      <c r="X1152" s="19"/>
      <c r="Y1152" s="19"/>
      <c r="XEU1152" s="189"/>
      <c r="XEV1152" s="189"/>
      <c r="XEW1152" s="189"/>
      <c r="XEX1152" s="189"/>
      <c r="XEY1152" s="189"/>
      <c r="XEZ1152" s="189"/>
      <c r="XFA1152" s="189"/>
      <c r="XFB1152" s="189"/>
      <c r="XFC1152" s="189"/>
      <c r="XFD1152" s="189"/>
    </row>
    <row r="1153" spans="1:25 16375:16384" s="54" customFormat="1" ht="42" customHeight="1" x14ac:dyDescent="0.2">
      <c r="A1153" s="60"/>
      <c r="B1153" s="60"/>
      <c r="C1153" s="61"/>
      <c r="D1153" s="61"/>
      <c r="E1153" s="61"/>
      <c r="F1153" s="61"/>
      <c r="G1153" s="61"/>
      <c r="H1153" s="61"/>
      <c r="I1153" s="60"/>
      <c r="J1153" s="60"/>
      <c r="K1153" s="87"/>
      <c r="L1153" s="62"/>
      <c r="M1153" s="63"/>
      <c r="N1153" s="64"/>
      <c r="O1153" s="58"/>
      <c r="P1153" s="64"/>
      <c r="Q1153" s="58"/>
      <c r="R1153" s="52"/>
      <c r="S1153" s="60"/>
      <c r="T1153" s="60"/>
      <c r="U1153" s="60"/>
      <c r="V1153" s="60"/>
      <c r="W1153" s="20"/>
      <c r="X1153" s="19"/>
      <c r="Y1153" s="19"/>
      <c r="XEU1153" s="189"/>
      <c r="XEV1153" s="189"/>
      <c r="XEW1153" s="189"/>
      <c r="XEX1153" s="189"/>
      <c r="XEY1153" s="189"/>
      <c r="XEZ1153" s="189"/>
      <c r="XFA1153" s="189"/>
      <c r="XFB1153" s="189"/>
      <c r="XFC1153" s="189"/>
      <c r="XFD1153" s="189"/>
    </row>
    <row r="1154" spans="1:25 16375:16384" s="54" customFormat="1" ht="42" customHeight="1" x14ac:dyDescent="0.2">
      <c r="A1154" s="60"/>
      <c r="B1154" s="60"/>
      <c r="C1154" s="61"/>
      <c r="D1154" s="61"/>
      <c r="E1154" s="61"/>
      <c r="F1154" s="61"/>
      <c r="G1154" s="61"/>
      <c r="H1154" s="61"/>
      <c r="I1154" s="60"/>
      <c r="J1154" s="60"/>
      <c r="K1154" s="87"/>
      <c r="L1154" s="62"/>
      <c r="M1154" s="63"/>
      <c r="N1154" s="64"/>
      <c r="O1154" s="58"/>
      <c r="P1154" s="64"/>
      <c r="Q1154" s="58"/>
      <c r="R1154" s="52"/>
      <c r="S1154" s="60"/>
      <c r="T1154" s="60"/>
      <c r="U1154" s="60"/>
      <c r="V1154" s="60"/>
      <c r="W1154" s="20"/>
      <c r="X1154" s="19"/>
      <c r="Y1154" s="19"/>
      <c r="XEU1154" s="189"/>
      <c r="XEV1154" s="189"/>
      <c r="XEW1154" s="189"/>
      <c r="XEX1154" s="189"/>
      <c r="XEY1154" s="189"/>
      <c r="XEZ1154" s="189"/>
      <c r="XFA1154" s="189"/>
      <c r="XFB1154" s="189"/>
      <c r="XFC1154" s="189"/>
      <c r="XFD1154" s="189"/>
    </row>
    <row r="1155" spans="1:25 16375:16384" s="54" customFormat="1" ht="42" customHeight="1" x14ac:dyDescent="0.2">
      <c r="A1155" s="60"/>
      <c r="B1155" s="60"/>
      <c r="C1155" s="61"/>
      <c r="D1155" s="61"/>
      <c r="E1155" s="61"/>
      <c r="F1155" s="61"/>
      <c r="G1155" s="61"/>
      <c r="H1155" s="61"/>
      <c r="I1155" s="60"/>
      <c r="J1155" s="60"/>
      <c r="K1155" s="87"/>
      <c r="L1155" s="62"/>
      <c r="M1155" s="63"/>
      <c r="N1155" s="64"/>
      <c r="O1155" s="58"/>
      <c r="P1155" s="64"/>
      <c r="Q1155" s="58"/>
      <c r="R1155" s="52"/>
      <c r="S1155" s="60"/>
      <c r="T1155" s="60"/>
      <c r="U1155" s="60"/>
      <c r="V1155" s="60"/>
      <c r="W1155" s="20"/>
      <c r="X1155" s="19"/>
      <c r="Y1155" s="19"/>
      <c r="XEU1155" s="189"/>
      <c r="XEV1155" s="189"/>
      <c r="XEW1155" s="189"/>
      <c r="XEX1155" s="189"/>
      <c r="XEY1155" s="189"/>
      <c r="XEZ1155" s="189"/>
      <c r="XFA1155" s="189"/>
      <c r="XFB1155" s="189"/>
      <c r="XFC1155" s="189"/>
      <c r="XFD1155" s="189"/>
    </row>
    <row r="1156" spans="1:25 16375:16384" s="54" customFormat="1" ht="42" customHeight="1" x14ac:dyDescent="0.2">
      <c r="A1156" s="60"/>
      <c r="B1156" s="60"/>
      <c r="C1156" s="61"/>
      <c r="D1156" s="61"/>
      <c r="E1156" s="61"/>
      <c r="F1156" s="61"/>
      <c r="G1156" s="61"/>
      <c r="H1156" s="61"/>
      <c r="I1156" s="60"/>
      <c r="J1156" s="60"/>
      <c r="K1156" s="87"/>
      <c r="L1156" s="62"/>
      <c r="M1156" s="63"/>
      <c r="N1156" s="64"/>
      <c r="O1156" s="58"/>
      <c r="P1156" s="64"/>
      <c r="Q1156" s="58"/>
      <c r="R1156" s="52"/>
      <c r="S1156" s="60"/>
      <c r="T1156" s="60"/>
      <c r="U1156" s="60"/>
      <c r="V1156" s="60"/>
      <c r="W1156" s="20"/>
      <c r="X1156" s="19"/>
      <c r="Y1156" s="19"/>
      <c r="XEU1156" s="189"/>
      <c r="XEV1156" s="189"/>
      <c r="XEW1156" s="189"/>
      <c r="XEX1156" s="189"/>
      <c r="XEY1156" s="189"/>
      <c r="XEZ1156" s="189"/>
      <c r="XFA1156" s="189"/>
      <c r="XFB1156" s="189"/>
      <c r="XFC1156" s="189"/>
      <c r="XFD1156" s="189"/>
    </row>
    <row r="1157" spans="1:25 16375:16384" s="54" customFormat="1" ht="42" customHeight="1" x14ac:dyDescent="0.2">
      <c r="A1157" s="60"/>
      <c r="B1157" s="60"/>
      <c r="C1157" s="61"/>
      <c r="D1157" s="61"/>
      <c r="E1157" s="61"/>
      <c r="F1157" s="61"/>
      <c r="G1157" s="61"/>
      <c r="H1157" s="61"/>
      <c r="I1157" s="60"/>
      <c r="J1157" s="60"/>
      <c r="K1157" s="87"/>
      <c r="L1157" s="62"/>
      <c r="M1157" s="63"/>
      <c r="N1157" s="64"/>
      <c r="O1157" s="58"/>
      <c r="P1157" s="64"/>
      <c r="Q1157" s="58"/>
      <c r="R1157" s="52"/>
      <c r="S1157" s="60"/>
      <c r="T1157" s="60"/>
      <c r="U1157" s="60"/>
      <c r="V1157" s="60"/>
      <c r="W1157" s="20"/>
      <c r="X1157" s="19"/>
      <c r="Y1157" s="19"/>
      <c r="XEU1157" s="189"/>
      <c r="XEV1157" s="189"/>
      <c r="XEW1157" s="189"/>
      <c r="XEX1157" s="189"/>
      <c r="XEY1157" s="189"/>
      <c r="XEZ1157" s="189"/>
      <c r="XFA1157" s="189"/>
      <c r="XFB1157" s="189"/>
      <c r="XFC1157" s="189"/>
      <c r="XFD1157" s="189"/>
    </row>
    <row r="1158" spans="1:25 16375:16384" s="54" customFormat="1" ht="42" customHeight="1" x14ac:dyDescent="0.2">
      <c r="A1158" s="60"/>
      <c r="B1158" s="60"/>
      <c r="C1158" s="61"/>
      <c r="D1158" s="61"/>
      <c r="E1158" s="61"/>
      <c r="F1158" s="61"/>
      <c r="G1158" s="61"/>
      <c r="H1158" s="61"/>
      <c r="I1158" s="60"/>
      <c r="J1158" s="60"/>
      <c r="K1158" s="87"/>
      <c r="L1158" s="62"/>
      <c r="M1158" s="63"/>
      <c r="N1158" s="64"/>
      <c r="O1158" s="58"/>
      <c r="P1158" s="64"/>
      <c r="Q1158" s="58"/>
      <c r="R1158" s="52"/>
      <c r="S1158" s="60"/>
      <c r="T1158" s="60"/>
      <c r="U1158" s="60"/>
      <c r="V1158" s="60"/>
      <c r="W1158" s="20"/>
      <c r="X1158" s="19"/>
      <c r="Y1158" s="19"/>
      <c r="XEU1158" s="189"/>
      <c r="XEV1158" s="189"/>
      <c r="XEW1158" s="189"/>
      <c r="XEX1158" s="189"/>
      <c r="XEY1158" s="189"/>
      <c r="XEZ1158" s="189"/>
      <c r="XFA1158" s="189"/>
      <c r="XFB1158" s="189"/>
      <c r="XFC1158" s="189"/>
      <c r="XFD1158" s="189"/>
    </row>
    <row r="1159" spans="1:25 16375:16384" s="54" customFormat="1" ht="42" customHeight="1" x14ac:dyDescent="0.2">
      <c r="A1159" s="60"/>
      <c r="B1159" s="60"/>
      <c r="C1159" s="61"/>
      <c r="D1159" s="61"/>
      <c r="E1159" s="61"/>
      <c r="F1159" s="61"/>
      <c r="G1159" s="61"/>
      <c r="H1159" s="61"/>
      <c r="I1159" s="60"/>
      <c r="J1159" s="60"/>
      <c r="K1159" s="87"/>
      <c r="L1159" s="62"/>
      <c r="M1159" s="63"/>
      <c r="N1159" s="64"/>
      <c r="O1159" s="58"/>
      <c r="P1159" s="64"/>
      <c r="Q1159" s="58"/>
      <c r="R1159" s="52"/>
      <c r="S1159" s="60"/>
      <c r="T1159" s="60"/>
      <c r="U1159" s="60"/>
      <c r="V1159" s="60"/>
      <c r="W1159" s="20"/>
      <c r="X1159" s="19"/>
      <c r="Y1159" s="19"/>
      <c r="XEU1159" s="189"/>
      <c r="XEV1159" s="189"/>
      <c r="XEW1159" s="189"/>
      <c r="XEX1159" s="189"/>
      <c r="XEY1159" s="189"/>
      <c r="XEZ1159" s="189"/>
      <c r="XFA1159" s="189"/>
      <c r="XFB1159" s="189"/>
      <c r="XFC1159" s="189"/>
      <c r="XFD1159" s="189"/>
    </row>
    <row r="1160" spans="1:25 16375:16384" s="54" customFormat="1" ht="42" customHeight="1" x14ac:dyDescent="0.2">
      <c r="A1160" s="60"/>
      <c r="B1160" s="60"/>
      <c r="C1160" s="61"/>
      <c r="D1160" s="61"/>
      <c r="E1160" s="61"/>
      <c r="F1160" s="61"/>
      <c r="G1160" s="61"/>
      <c r="H1160" s="61"/>
      <c r="I1160" s="60"/>
      <c r="J1160" s="60"/>
      <c r="K1160" s="87"/>
      <c r="L1160" s="62"/>
      <c r="M1160" s="63"/>
      <c r="N1160" s="64"/>
      <c r="O1160" s="58"/>
      <c r="P1160" s="64"/>
      <c r="Q1160" s="58"/>
      <c r="R1160" s="52"/>
      <c r="S1160" s="60"/>
      <c r="T1160" s="60"/>
      <c r="U1160" s="60"/>
      <c r="V1160" s="60"/>
      <c r="W1160" s="20"/>
      <c r="X1160" s="19"/>
      <c r="Y1160" s="19"/>
      <c r="XEU1160" s="189"/>
      <c r="XEV1160" s="189"/>
      <c r="XEW1160" s="189"/>
      <c r="XEX1160" s="189"/>
      <c r="XEY1160" s="189"/>
      <c r="XEZ1160" s="189"/>
      <c r="XFA1160" s="189"/>
      <c r="XFB1160" s="189"/>
      <c r="XFC1160" s="189"/>
      <c r="XFD1160" s="189"/>
    </row>
    <row r="1161" spans="1:25 16375:16384" s="54" customFormat="1" ht="42" customHeight="1" x14ac:dyDescent="0.2">
      <c r="A1161" s="60"/>
      <c r="B1161" s="60"/>
      <c r="C1161" s="61"/>
      <c r="D1161" s="61"/>
      <c r="E1161" s="61"/>
      <c r="F1161" s="61"/>
      <c r="G1161" s="61"/>
      <c r="H1161" s="61"/>
      <c r="I1161" s="60"/>
      <c r="J1161" s="60"/>
      <c r="K1161" s="87"/>
      <c r="L1161" s="62"/>
      <c r="M1161" s="63"/>
      <c r="N1161" s="64"/>
      <c r="O1161" s="58"/>
      <c r="P1161" s="64"/>
      <c r="Q1161" s="58"/>
      <c r="R1161" s="52"/>
      <c r="S1161" s="60"/>
      <c r="T1161" s="60"/>
      <c r="U1161" s="60"/>
      <c r="V1161" s="60"/>
      <c r="W1161" s="20"/>
      <c r="X1161" s="19"/>
      <c r="Y1161" s="19"/>
      <c r="XEU1161" s="189"/>
      <c r="XEV1161" s="189"/>
      <c r="XEW1161" s="189"/>
      <c r="XEX1161" s="189"/>
      <c r="XEY1161" s="189"/>
      <c r="XEZ1161" s="189"/>
      <c r="XFA1161" s="189"/>
      <c r="XFB1161" s="189"/>
      <c r="XFC1161" s="189"/>
      <c r="XFD1161" s="189"/>
    </row>
    <row r="1162" spans="1:25 16375:16384" s="54" customFormat="1" ht="42" customHeight="1" x14ac:dyDescent="0.2">
      <c r="A1162" s="60"/>
      <c r="B1162" s="60"/>
      <c r="C1162" s="61"/>
      <c r="D1162" s="61"/>
      <c r="E1162" s="61"/>
      <c r="F1162" s="61"/>
      <c r="G1162" s="61"/>
      <c r="H1162" s="61"/>
      <c r="I1162" s="60"/>
      <c r="J1162" s="60"/>
      <c r="K1162" s="87"/>
      <c r="L1162" s="62"/>
      <c r="M1162" s="63"/>
      <c r="N1162" s="64"/>
      <c r="O1162" s="58"/>
      <c r="P1162" s="64"/>
      <c r="Q1162" s="58"/>
      <c r="R1162" s="52"/>
      <c r="S1162" s="60"/>
      <c r="T1162" s="60"/>
      <c r="U1162" s="60"/>
      <c r="V1162" s="60"/>
      <c r="W1162" s="20"/>
      <c r="X1162" s="19"/>
      <c r="Y1162" s="19"/>
      <c r="XEU1162" s="189"/>
      <c r="XEV1162" s="189"/>
      <c r="XEW1162" s="189"/>
      <c r="XEX1162" s="189"/>
      <c r="XEY1162" s="189"/>
      <c r="XEZ1162" s="189"/>
      <c r="XFA1162" s="189"/>
      <c r="XFB1162" s="189"/>
      <c r="XFC1162" s="189"/>
      <c r="XFD1162" s="189"/>
    </row>
    <row r="1163" spans="1:25 16375:16384" s="54" customFormat="1" ht="42" customHeight="1" x14ac:dyDescent="0.2">
      <c r="A1163" s="60"/>
      <c r="B1163" s="60"/>
      <c r="C1163" s="61"/>
      <c r="D1163" s="61"/>
      <c r="E1163" s="61"/>
      <c r="F1163" s="61"/>
      <c r="G1163" s="61"/>
      <c r="H1163" s="61"/>
      <c r="I1163" s="60"/>
      <c r="J1163" s="60"/>
      <c r="K1163" s="87"/>
      <c r="L1163" s="62"/>
      <c r="M1163" s="63"/>
      <c r="N1163" s="64"/>
      <c r="O1163" s="58"/>
      <c r="P1163" s="64"/>
      <c r="Q1163" s="58"/>
      <c r="R1163" s="52"/>
      <c r="S1163" s="60"/>
      <c r="T1163" s="60"/>
      <c r="U1163" s="60"/>
      <c r="V1163" s="60"/>
      <c r="W1163" s="20"/>
      <c r="X1163" s="19"/>
      <c r="Y1163" s="19"/>
      <c r="XEU1163" s="189"/>
      <c r="XEV1163" s="189"/>
      <c r="XEW1163" s="189"/>
      <c r="XEX1163" s="189"/>
      <c r="XEY1163" s="189"/>
      <c r="XEZ1163" s="189"/>
      <c r="XFA1163" s="189"/>
      <c r="XFB1163" s="189"/>
      <c r="XFC1163" s="189"/>
      <c r="XFD1163" s="189"/>
    </row>
    <row r="1164" spans="1:25 16375:16384" s="54" customFormat="1" ht="42" customHeight="1" x14ac:dyDescent="0.2">
      <c r="A1164" s="60"/>
      <c r="B1164" s="60"/>
      <c r="C1164" s="61"/>
      <c r="D1164" s="61"/>
      <c r="E1164" s="61"/>
      <c r="F1164" s="61"/>
      <c r="G1164" s="61"/>
      <c r="H1164" s="61"/>
      <c r="I1164" s="60"/>
      <c r="J1164" s="60"/>
      <c r="K1164" s="87"/>
      <c r="L1164" s="62"/>
      <c r="M1164" s="63"/>
      <c r="N1164" s="64"/>
      <c r="O1164" s="58"/>
      <c r="P1164" s="64"/>
      <c r="Q1164" s="58"/>
      <c r="R1164" s="52"/>
      <c r="S1164" s="60"/>
      <c r="T1164" s="60"/>
      <c r="U1164" s="60"/>
      <c r="V1164" s="60"/>
      <c r="W1164" s="20"/>
      <c r="X1164" s="19"/>
      <c r="Y1164" s="19"/>
      <c r="XEU1164" s="189"/>
      <c r="XEV1164" s="189"/>
      <c r="XEW1164" s="189"/>
      <c r="XEX1164" s="189"/>
      <c r="XEY1164" s="189"/>
      <c r="XEZ1164" s="189"/>
      <c r="XFA1164" s="189"/>
      <c r="XFB1164" s="189"/>
      <c r="XFC1164" s="189"/>
      <c r="XFD1164" s="189"/>
    </row>
    <row r="1165" spans="1:25 16375:16384" s="54" customFormat="1" ht="42" customHeight="1" x14ac:dyDescent="0.2">
      <c r="A1165" s="60"/>
      <c r="B1165" s="60"/>
      <c r="C1165" s="61"/>
      <c r="D1165" s="61"/>
      <c r="E1165" s="61"/>
      <c r="F1165" s="61"/>
      <c r="G1165" s="61"/>
      <c r="H1165" s="61"/>
      <c r="I1165" s="60"/>
      <c r="J1165" s="60"/>
      <c r="K1165" s="87"/>
      <c r="L1165" s="62"/>
      <c r="M1165" s="63"/>
      <c r="N1165" s="64"/>
      <c r="O1165" s="58"/>
      <c r="P1165" s="64"/>
      <c r="Q1165" s="58"/>
      <c r="R1165" s="52"/>
      <c r="S1165" s="60"/>
      <c r="T1165" s="60"/>
      <c r="U1165" s="60"/>
      <c r="V1165" s="60"/>
      <c r="W1165" s="20"/>
      <c r="X1165" s="19"/>
      <c r="Y1165" s="19"/>
      <c r="XEU1165" s="189"/>
      <c r="XEV1165" s="189"/>
      <c r="XEW1165" s="189"/>
      <c r="XEX1165" s="189"/>
      <c r="XEY1165" s="189"/>
      <c r="XEZ1165" s="189"/>
      <c r="XFA1165" s="189"/>
      <c r="XFB1165" s="189"/>
      <c r="XFC1165" s="189"/>
      <c r="XFD1165" s="189"/>
    </row>
    <row r="1166" spans="1:25 16375:16384" s="54" customFormat="1" ht="42" customHeight="1" x14ac:dyDescent="0.2">
      <c r="A1166" s="60"/>
      <c r="B1166" s="60"/>
      <c r="C1166" s="61"/>
      <c r="D1166" s="61"/>
      <c r="E1166" s="61"/>
      <c r="F1166" s="61"/>
      <c r="G1166" s="61"/>
      <c r="H1166" s="61"/>
      <c r="I1166" s="60"/>
      <c r="J1166" s="60"/>
      <c r="K1166" s="87"/>
      <c r="L1166" s="62"/>
      <c r="M1166" s="63"/>
      <c r="N1166" s="64"/>
      <c r="O1166" s="58"/>
      <c r="P1166" s="64"/>
      <c r="Q1166" s="58"/>
      <c r="R1166" s="52"/>
      <c r="S1166" s="60"/>
      <c r="T1166" s="60"/>
      <c r="U1166" s="60"/>
      <c r="V1166" s="60"/>
      <c r="W1166" s="20"/>
      <c r="X1166" s="19"/>
      <c r="Y1166" s="19"/>
      <c r="XEU1166" s="189"/>
      <c r="XEV1166" s="189"/>
      <c r="XEW1166" s="189"/>
      <c r="XEX1166" s="189"/>
      <c r="XEY1166" s="189"/>
      <c r="XEZ1166" s="189"/>
      <c r="XFA1166" s="189"/>
      <c r="XFB1166" s="189"/>
      <c r="XFC1166" s="189"/>
      <c r="XFD1166" s="189"/>
    </row>
    <row r="1167" spans="1:25 16375:16384" s="54" customFormat="1" ht="42" customHeight="1" x14ac:dyDescent="0.2">
      <c r="A1167" s="60"/>
      <c r="B1167" s="60"/>
      <c r="C1167" s="61"/>
      <c r="D1167" s="61"/>
      <c r="E1167" s="61"/>
      <c r="F1167" s="61"/>
      <c r="G1167" s="61"/>
      <c r="H1167" s="61"/>
      <c r="I1167" s="60"/>
      <c r="J1167" s="60"/>
      <c r="K1167" s="87"/>
      <c r="L1167" s="62"/>
      <c r="M1167" s="63"/>
      <c r="N1167" s="64"/>
      <c r="O1167" s="58"/>
      <c r="P1167" s="64"/>
      <c r="Q1167" s="58"/>
      <c r="R1167" s="52"/>
      <c r="S1167" s="60"/>
      <c r="T1167" s="60"/>
      <c r="U1167" s="60"/>
      <c r="V1167" s="60"/>
      <c r="W1167" s="20"/>
      <c r="X1167" s="19"/>
      <c r="Y1167" s="19"/>
      <c r="XEU1167" s="189"/>
      <c r="XEV1167" s="189"/>
      <c r="XEW1167" s="189"/>
      <c r="XEX1167" s="189"/>
      <c r="XEY1167" s="189"/>
      <c r="XEZ1167" s="189"/>
      <c r="XFA1167" s="189"/>
      <c r="XFB1167" s="189"/>
      <c r="XFC1167" s="189"/>
      <c r="XFD1167" s="189"/>
    </row>
    <row r="1168" spans="1:25 16375:16384" s="54" customFormat="1" ht="42" customHeight="1" x14ac:dyDescent="0.2">
      <c r="A1168" s="60"/>
      <c r="B1168" s="60"/>
      <c r="C1168" s="61"/>
      <c r="D1168" s="61"/>
      <c r="E1168" s="61"/>
      <c r="F1168" s="61"/>
      <c r="G1168" s="61"/>
      <c r="H1168" s="61"/>
      <c r="I1168" s="60"/>
      <c r="J1168" s="60"/>
      <c r="K1168" s="87"/>
      <c r="L1168" s="62"/>
      <c r="M1168" s="63"/>
      <c r="N1168" s="64"/>
      <c r="O1168" s="58"/>
      <c r="P1168" s="64"/>
      <c r="Q1168" s="58"/>
      <c r="R1168" s="52"/>
      <c r="S1168" s="60"/>
      <c r="T1168" s="60"/>
      <c r="U1168" s="60"/>
      <c r="V1168" s="60"/>
      <c r="W1168" s="20"/>
      <c r="X1168" s="19"/>
      <c r="Y1168" s="19"/>
      <c r="XEU1168" s="189"/>
      <c r="XEV1168" s="189"/>
      <c r="XEW1168" s="189"/>
      <c r="XEX1168" s="189"/>
      <c r="XEY1168" s="189"/>
      <c r="XEZ1168" s="189"/>
      <c r="XFA1168" s="189"/>
      <c r="XFB1168" s="189"/>
      <c r="XFC1168" s="189"/>
      <c r="XFD1168" s="189"/>
    </row>
    <row r="1169" spans="1:25 16375:16384" s="54" customFormat="1" ht="42" customHeight="1" x14ac:dyDescent="0.2">
      <c r="A1169" s="60"/>
      <c r="B1169" s="60"/>
      <c r="C1169" s="61"/>
      <c r="D1169" s="61"/>
      <c r="E1169" s="61"/>
      <c r="F1169" s="61"/>
      <c r="G1169" s="61"/>
      <c r="H1169" s="61"/>
      <c r="I1169" s="60"/>
      <c r="J1169" s="60"/>
      <c r="K1169" s="87"/>
      <c r="L1169" s="62"/>
      <c r="M1169" s="63"/>
      <c r="N1169" s="64"/>
      <c r="O1169" s="58"/>
      <c r="P1169" s="64"/>
      <c r="Q1169" s="58"/>
      <c r="R1169" s="52"/>
      <c r="S1169" s="60"/>
      <c r="T1169" s="60"/>
      <c r="U1169" s="60"/>
      <c r="V1169" s="60"/>
      <c r="W1169" s="20"/>
      <c r="X1169" s="19"/>
      <c r="Y1169" s="19"/>
      <c r="XEU1169" s="189"/>
      <c r="XEV1169" s="189"/>
      <c r="XEW1169" s="189"/>
      <c r="XEX1169" s="189"/>
      <c r="XEY1169" s="189"/>
      <c r="XEZ1169" s="189"/>
      <c r="XFA1169" s="189"/>
      <c r="XFB1169" s="189"/>
      <c r="XFC1169" s="189"/>
      <c r="XFD1169" s="189"/>
    </row>
    <row r="1170" spans="1:25 16375:16384" s="54" customFormat="1" ht="42" customHeight="1" x14ac:dyDescent="0.2">
      <c r="A1170" s="60"/>
      <c r="B1170" s="60"/>
      <c r="C1170" s="61"/>
      <c r="D1170" s="61"/>
      <c r="E1170" s="61"/>
      <c r="F1170" s="61"/>
      <c r="G1170" s="61"/>
      <c r="H1170" s="61"/>
      <c r="I1170" s="60"/>
      <c r="J1170" s="60"/>
      <c r="K1170" s="87"/>
      <c r="L1170" s="62"/>
      <c r="M1170" s="63"/>
      <c r="N1170" s="64"/>
      <c r="O1170" s="58"/>
      <c r="P1170" s="64"/>
      <c r="Q1170" s="58"/>
      <c r="R1170" s="52"/>
      <c r="S1170" s="60"/>
      <c r="T1170" s="60"/>
      <c r="U1170" s="60"/>
      <c r="V1170" s="60"/>
      <c r="W1170" s="20"/>
      <c r="X1170" s="19"/>
      <c r="Y1170" s="19"/>
      <c r="XEU1170" s="189"/>
      <c r="XEV1170" s="189"/>
      <c r="XEW1170" s="189"/>
      <c r="XEX1170" s="189"/>
      <c r="XEY1170" s="189"/>
      <c r="XEZ1170" s="189"/>
      <c r="XFA1170" s="189"/>
      <c r="XFB1170" s="189"/>
      <c r="XFC1170" s="189"/>
      <c r="XFD1170" s="189"/>
    </row>
    <row r="1171" spans="1:25 16375:16384" s="54" customFormat="1" ht="42" customHeight="1" x14ac:dyDescent="0.2">
      <c r="A1171" s="60"/>
      <c r="B1171" s="60"/>
      <c r="C1171" s="61"/>
      <c r="D1171" s="61"/>
      <c r="E1171" s="61"/>
      <c r="F1171" s="61"/>
      <c r="G1171" s="61"/>
      <c r="H1171" s="61"/>
      <c r="I1171" s="60"/>
      <c r="J1171" s="60"/>
      <c r="K1171" s="87"/>
      <c r="L1171" s="62"/>
      <c r="M1171" s="63"/>
      <c r="N1171" s="64"/>
      <c r="O1171" s="58"/>
      <c r="P1171" s="64"/>
      <c r="Q1171" s="58"/>
      <c r="R1171" s="52"/>
      <c r="S1171" s="60"/>
      <c r="T1171" s="60"/>
      <c r="U1171" s="60"/>
      <c r="V1171" s="60"/>
      <c r="W1171" s="20"/>
      <c r="X1171" s="19"/>
      <c r="Y1171" s="19"/>
      <c r="XEU1171" s="189"/>
      <c r="XEV1171" s="189"/>
      <c r="XEW1171" s="189"/>
      <c r="XEX1171" s="189"/>
      <c r="XEY1171" s="189"/>
      <c r="XEZ1171" s="189"/>
      <c r="XFA1171" s="189"/>
      <c r="XFB1171" s="189"/>
      <c r="XFC1171" s="189"/>
      <c r="XFD1171" s="189"/>
    </row>
    <row r="1172" spans="1:25 16375:16384" s="54" customFormat="1" ht="42" customHeight="1" x14ac:dyDescent="0.2">
      <c r="A1172" s="60"/>
      <c r="B1172" s="60"/>
      <c r="C1172" s="61"/>
      <c r="D1172" s="61"/>
      <c r="E1172" s="61"/>
      <c r="F1172" s="61"/>
      <c r="G1172" s="61"/>
      <c r="H1172" s="61"/>
      <c r="I1172" s="60"/>
      <c r="J1172" s="60"/>
      <c r="K1172" s="87"/>
      <c r="L1172" s="62"/>
      <c r="M1172" s="63"/>
      <c r="N1172" s="64"/>
      <c r="O1172" s="58"/>
      <c r="P1172" s="64"/>
      <c r="Q1172" s="58"/>
      <c r="R1172" s="52"/>
      <c r="S1172" s="60"/>
      <c r="T1172" s="60"/>
      <c r="U1172" s="60"/>
      <c r="V1172" s="60"/>
      <c r="W1172" s="20"/>
      <c r="X1172" s="19"/>
      <c r="Y1172" s="19"/>
      <c r="XEU1172" s="189"/>
      <c r="XEV1172" s="189"/>
      <c r="XEW1172" s="189"/>
      <c r="XEX1172" s="189"/>
      <c r="XEY1172" s="189"/>
      <c r="XEZ1172" s="189"/>
      <c r="XFA1172" s="189"/>
      <c r="XFB1172" s="189"/>
      <c r="XFC1172" s="189"/>
      <c r="XFD1172" s="189"/>
    </row>
    <row r="1173" spans="1:25 16375:16384" s="54" customFormat="1" ht="42" customHeight="1" x14ac:dyDescent="0.2">
      <c r="A1173" s="60"/>
      <c r="B1173" s="60"/>
      <c r="C1173" s="61"/>
      <c r="D1173" s="61"/>
      <c r="E1173" s="61"/>
      <c r="F1173" s="61"/>
      <c r="G1173" s="61"/>
      <c r="H1173" s="61"/>
      <c r="I1173" s="60"/>
      <c r="J1173" s="60"/>
      <c r="K1173" s="87"/>
      <c r="L1173" s="62"/>
      <c r="M1173" s="63"/>
      <c r="N1173" s="64"/>
      <c r="O1173" s="58"/>
      <c r="P1173" s="64"/>
      <c r="Q1173" s="58"/>
      <c r="R1173" s="52"/>
      <c r="S1173" s="60"/>
      <c r="T1173" s="60"/>
      <c r="U1173" s="60"/>
      <c r="V1173" s="60"/>
      <c r="W1173" s="20"/>
      <c r="X1173" s="19"/>
      <c r="Y1173" s="19"/>
      <c r="XEU1173" s="189"/>
      <c r="XEV1173" s="189"/>
      <c r="XEW1173" s="189"/>
      <c r="XEX1173" s="189"/>
      <c r="XEY1173" s="189"/>
      <c r="XEZ1173" s="189"/>
      <c r="XFA1173" s="189"/>
      <c r="XFB1173" s="189"/>
      <c r="XFC1173" s="189"/>
      <c r="XFD1173" s="189"/>
    </row>
    <row r="1174" spans="1:25 16375:16384" s="54" customFormat="1" ht="42" customHeight="1" x14ac:dyDescent="0.2">
      <c r="A1174" s="60"/>
      <c r="B1174" s="60"/>
      <c r="C1174" s="61"/>
      <c r="D1174" s="61"/>
      <c r="E1174" s="61"/>
      <c r="F1174" s="61"/>
      <c r="G1174" s="61"/>
      <c r="H1174" s="61"/>
      <c r="I1174" s="60"/>
      <c r="J1174" s="60"/>
      <c r="K1174" s="87"/>
      <c r="L1174" s="62"/>
      <c r="M1174" s="63"/>
      <c r="N1174" s="64"/>
      <c r="O1174" s="58"/>
      <c r="P1174" s="64"/>
      <c r="Q1174" s="58"/>
      <c r="R1174" s="52"/>
      <c r="S1174" s="60"/>
      <c r="T1174" s="60"/>
      <c r="U1174" s="60"/>
      <c r="V1174" s="60"/>
      <c r="W1174" s="20"/>
      <c r="X1174" s="19"/>
      <c r="Y1174" s="19"/>
      <c r="XEU1174" s="189"/>
      <c r="XEV1174" s="189"/>
      <c r="XEW1174" s="189"/>
      <c r="XEX1174" s="189"/>
      <c r="XEY1174" s="189"/>
      <c r="XEZ1174" s="189"/>
      <c r="XFA1174" s="189"/>
      <c r="XFB1174" s="189"/>
      <c r="XFC1174" s="189"/>
      <c r="XFD1174" s="189"/>
    </row>
    <row r="1175" spans="1:25 16375:16384" s="54" customFormat="1" ht="42" customHeight="1" x14ac:dyDescent="0.2">
      <c r="A1175" s="60"/>
      <c r="B1175" s="60"/>
      <c r="C1175" s="61"/>
      <c r="D1175" s="61"/>
      <c r="E1175" s="61"/>
      <c r="F1175" s="61"/>
      <c r="G1175" s="61"/>
      <c r="H1175" s="61"/>
      <c r="I1175" s="60"/>
      <c r="J1175" s="60"/>
      <c r="K1175" s="87"/>
      <c r="L1175" s="62"/>
      <c r="M1175" s="63"/>
      <c r="N1175" s="64"/>
      <c r="O1175" s="58"/>
      <c r="P1175" s="64"/>
      <c r="Q1175" s="58"/>
      <c r="R1175" s="52"/>
      <c r="S1175" s="60"/>
      <c r="T1175" s="60"/>
      <c r="U1175" s="60"/>
      <c r="V1175" s="60"/>
      <c r="W1175" s="20"/>
      <c r="X1175" s="19"/>
      <c r="Y1175" s="19"/>
      <c r="XEU1175" s="189"/>
      <c r="XEV1175" s="189"/>
      <c r="XEW1175" s="189"/>
      <c r="XEX1175" s="189"/>
      <c r="XEY1175" s="189"/>
      <c r="XEZ1175" s="189"/>
      <c r="XFA1175" s="189"/>
      <c r="XFB1175" s="189"/>
      <c r="XFC1175" s="189"/>
      <c r="XFD1175" s="189"/>
    </row>
    <row r="1176" spans="1:25 16375:16384" s="54" customFormat="1" ht="42" customHeight="1" x14ac:dyDescent="0.2">
      <c r="A1176" s="60"/>
      <c r="B1176" s="60"/>
      <c r="C1176" s="61"/>
      <c r="D1176" s="61"/>
      <c r="E1176" s="61"/>
      <c r="F1176" s="61"/>
      <c r="G1176" s="61"/>
      <c r="H1176" s="61"/>
      <c r="I1176" s="60"/>
      <c r="J1176" s="60"/>
      <c r="K1176" s="87"/>
      <c r="L1176" s="62"/>
      <c r="M1176" s="63"/>
      <c r="N1176" s="64"/>
      <c r="O1176" s="58"/>
      <c r="P1176" s="64"/>
      <c r="Q1176" s="58"/>
      <c r="R1176" s="52"/>
      <c r="S1176" s="60"/>
      <c r="T1176" s="60"/>
      <c r="U1176" s="60"/>
      <c r="V1176" s="60"/>
      <c r="W1176" s="20"/>
      <c r="X1176" s="19"/>
      <c r="Y1176" s="19"/>
      <c r="XEU1176" s="189"/>
      <c r="XEV1176" s="189"/>
      <c r="XEW1176" s="189"/>
      <c r="XEX1176" s="189"/>
      <c r="XEY1176" s="189"/>
      <c r="XEZ1176" s="189"/>
      <c r="XFA1176" s="189"/>
      <c r="XFB1176" s="189"/>
      <c r="XFC1176" s="189"/>
      <c r="XFD1176" s="189"/>
    </row>
    <row r="1177" spans="1:25 16375:16384" s="54" customFormat="1" ht="42" customHeight="1" x14ac:dyDescent="0.2">
      <c r="A1177" s="60"/>
      <c r="B1177" s="60"/>
      <c r="C1177" s="61"/>
      <c r="D1177" s="61"/>
      <c r="E1177" s="61"/>
      <c r="F1177" s="61"/>
      <c r="G1177" s="61"/>
      <c r="H1177" s="61"/>
      <c r="I1177" s="60"/>
      <c r="J1177" s="60"/>
      <c r="K1177" s="87"/>
      <c r="L1177" s="62"/>
      <c r="M1177" s="63"/>
      <c r="N1177" s="64"/>
      <c r="O1177" s="58"/>
      <c r="P1177" s="64"/>
      <c r="Q1177" s="58"/>
      <c r="R1177" s="52"/>
      <c r="S1177" s="60"/>
      <c r="T1177" s="60"/>
      <c r="U1177" s="60"/>
      <c r="V1177" s="60"/>
      <c r="W1177" s="20"/>
      <c r="X1177" s="19"/>
      <c r="Y1177" s="19"/>
      <c r="XEU1177" s="189"/>
      <c r="XEV1177" s="189"/>
      <c r="XEW1177" s="189"/>
      <c r="XEX1177" s="189"/>
      <c r="XEY1177" s="189"/>
      <c r="XEZ1177" s="189"/>
      <c r="XFA1177" s="189"/>
      <c r="XFB1177" s="189"/>
      <c r="XFC1177" s="189"/>
      <c r="XFD1177" s="189"/>
    </row>
    <row r="1178" spans="1:25 16375:16384" s="54" customFormat="1" ht="42" customHeight="1" x14ac:dyDescent="0.2">
      <c r="A1178" s="60"/>
      <c r="B1178" s="60"/>
      <c r="C1178" s="61"/>
      <c r="D1178" s="61"/>
      <c r="E1178" s="61"/>
      <c r="F1178" s="61"/>
      <c r="G1178" s="61"/>
      <c r="H1178" s="61"/>
      <c r="I1178" s="60"/>
      <c r="J1178" s="60"/>
      <c r="K1178" s="87"/>
      <c r="L1178" s="62"/>
      <c r="M1178" s="63"/>
      <c r="N1178" s="64"/>
      <c r="O1178" s="58"/>
      <c r="P1178" s="64"/>
      <c r="Q1178" s="58"/>
      <c r="R1178" s="52"/>
      <c r="S1178" s="60"/>
      <c r="T1178" s="60"/>
      <c r="U1178" s="60"/>
      <c r="V1178" s="60"/>
      <c r="W1178" s="20"/>
      <c r="X1178" s="19"/>
      <c r="Y1178" s="19"/>
      <c r="XEU1178" s="189"/>
      <c r="XEV1178" s="189"/>
      <c r="XEW1178" s="189"/>
      <c r="XEX1178" s="189"/>
      <c r="XEY1178" s="189"/>
      <c r="XEZ1178" s="189"/>
      <c r="XFA1178" s="189"/>
      <c r="XFB1178" s="189"/>
      <c r="XFC1178" s="189"/>
      <c r="XFD1178" s="189"/>
    </row>
    <row r="1179" spans="1:25 16375:16384" s="54" customFormat="1" ht="42" customHeight="1" x14ac:dyDescent="0.2">
      <c r="A1179" s="60"/>
      <c r="B1179" s="60"/>
      <c r="C1179" s="61"/>
      <c r="D1179" s="61"/>
      <c r="E1179" s="61"/>
      <c r="F1179" s="61"/>
      <c r="G1179" s="61"/>
      <c r="H1179" s="61"/>
      <c r="I1179" s="60"/>
      <c r="J1179" s="60"/>
      <c r="K1179" s="87"/>
      <c r="L1179" s="62"/>
      <c r="M1179" s="63"/>
      <c r="N1179" s="64"/>
      <c r="O1179" s="58"/>
      <c r="P1179" s="64"/>
      <c r="Q1179" s="58"/>
      <c r="R1179" s="52"/>
      <c r="S1179" s="60"/>
      <c r="T1179" s="60"/>
      <c r="U1179" s="60"/>
      <c r="V1179" s="60"/>
      <c r="W1179" s="20"/>
      <c r="X1179" s="19"/>
      <c r="Y1179" s="19"/>
      <c r="XEU1179" s="189"/>
      <c r="XEV1179" s="189"/>
      <c r="XEW1179" s="189"/>
      <c r="XEX1179" s="189"/>
      <c r="XEY1179" s="189"/>
      <c r="XEZ1179" s="189"/>
      <c r="XFA1179" s="189"/>
      <c r="XFB1179" s="189"/>
      <c r="XFC1179" s="189"/>
      <c r="XFD1179" s="189"/>
    </row>
    <row r="1180" spans="1:25 16375:16384" s="54" customFormat="1" ht="42" customHeight="1" x14ac:dyDescent="0.2">
      <c r="A1180" s="60"/>
      <c r="B1180" s="60"/>
      <c r="C1180" s="61"/>
      <c r="D1180" s="61"/>
      <c r="E1180" s="61"/>
      <c r="F1180" s="61"/>
      <c r="G1180" s="61"/>
      <c r="H1180" s="61"/>
      <c r="I1180" s="60"/>
      <c r="J1180" s="60"/>
      <c r="K1180" s="87"/>
      <c r="L1180" s="62"/>
      <c r="M1180" s="63"/>
      <c r="N1180" s="64"/>
      <c r="O1180" s="58"/>
      <c r="P1180" s="64"/>
      <c r="Q1180" s="58"/>
      <c r="R1180" s="52"/>
      <c r="S1180" s="60"/>
      <c r="T1180" s="60"/>
      <c r="U1180" s="60"/>
      <c r="V1180" s="60"/>
      <c r="W1180" s="20"/>
      <c r="X1180" s="19"/>
      <c r="Y1180" s="19"/>
      <c r="XEU1180" s="189"/>
      <c r="XEV1180" s="189"/>
      <c r="XEW1180" s="189"/>
      <c r="XEX1180" s="189"/>
      <c r="XEY1180" s="189"/>
      <c r="XEZ1180" s="189"/>
      <c r="XFA1180" s="189"/>
      <c r="XFB1180" s="189"/>
      <c r="XFC1180" s="189"/>
      <c r="XFD1180" s="189"/>
    </row>
    <row r="1181" spans="1:25 16375:16384" s="54" customFormat="1" ht="42" customHeight="1" x14ac:dyDescent="0.2">
      <c r="A1181" s="60"/>
      <c r="B1181" s="60"/>
      <c r="C1181" s="61"/>
      <c r="D1181" s="61"/>
      <c r="E1181" s="61"/>
      <c r="F1181" s="61"/>
      <c r="G1181" s="61"/>
      <c r="H1181" s="61"/>
      <c r="I1181" s="60"/>
      <c r="J1181" s="60"/>
      <c r="K1181" s="87"/>
      <c r="L1181" s="62"/>
      <c r="M1181" s="63"/>
      <c r="N1181" s="64"/>
      <c r="O1181" s="58"/>
      <c r="P1181" s="64"/>
      <c r="Q1181" s="58"/>
      <c r="R1181" s="52"/>
      <c r="S1181" s="60"/>
      <c r="T1181" s="60"/>
      <c r="U1181" s="60"/>
      <c r="V1181" s="60"/>
      <c r="W1181" s="20"/>
      <c r="X1181" s="19"/>
      <c r="Y1181" s="19"/>
      <c r="XEU1181" s="189"/>
      <c r="XEV1181" s="189"/>
      <c r="XEW1181" s="189"/>
      <c r="XEX1181" s="189"/>
      <c r="XEY1181" s="189"/>
      <c r="XEZ1181" s="189"/>
      <c r="XFA1181" s="189"/>
      <c r="XFB1181" s="189"/>
      <c r="XFC1181" s="189"/>
      <c r="XFD1181" s="189"/>
    </row>
    <row r="1182" spans="1:25 16375:16384" s="54" customFormat="1" ht="42" customHeight="1" x14ac:dyDescent="0.2">
      <c r="A1182" s="60"/>
      <c r="B1182" s="60"/>
      <c r="C1182" s="61"/>
      <c r="D1182" s="61"/>
      <c r="E1182" s="61"/>
      <c r="F1182" s="61"/>
      <c r="G1182" s="61"/>
      <c r="H1182" s="61"/>
      <c r="I1182" s="60"/>
      <c r="J1182" s="60"/>
      <c r="K1182" s="87"/>
      <c r="L1182" s="62"/>
      <c r="M1182" s="63"/>
      <c r="N1182" s="64"/>
      <c r="O1182" s="58"/>
      <c r="P1182" s="64"/>
      <c r="Q1182" s="58"/>
      <c r="R1182" s="52"/>
      <c r="S1182" s="60"/>
      <c r="T1182" s="60"/>
      <c r="U1182" s="60"/>
      <c r="V1182" s="60"/>
      <c r="W1182" s="20"/>
      <c r="X1182" s="19"/>
      <c r="Y1182" s="19"/>
      <c r="XEU1182" s="189"/>
      <c r="XEV1182" s="189"/>
      <c r="XEW1182" s="189"/>
      <c r="XEX1182" s="189"/>
      <c r="XEY1182" s="189"/>
      <c r="XEZ1182" s="189"/>
      <c r="XFA1182" s="189"/>
      <c r="XFB1182" s="189"/>
      <c r="XFC1182" s="189"/>
      <c r="XFD1182" s="189"/>
    </row>
    <row r="1183" spans="1:25 16375:16384" s="54" customFormat="1" ht="42" customHeight="1" x14ac:dyDescent="0.2">
      <c r="A1183" s="60"/>
      <c r="B1183" s="60"/>
      <c r="C1183" s="61"/>
      <c r="D1183" s="61"/>
      <c r="E1183" s="61"/>
      <c r="F1183" s="61"/>
      <c r="G1183" s="61"/>
      <c r="H1183" s="61"/>
      <c r="I1183" s="60"/>
      <c r="J1183" s="60"/>
      <c r="K1183" s="87"/>
      <c r="L1183" s="62"/>
      <c r="M1183" s="63"/>
      <c r="N1183" s="64"/>
      <c r="O1183" s="58"/>
      <c r="P1183" s="64"/>
      <c r="Q1183" s="58"/>
      <c r="R1183" s="52"/>
      <c r="S1183" s="60"/>
      <c r="T1183" s="60"/>
      <c r="U1183" s="60"/>
      <c r="V1183" s="60"/>
      <c r="W1183" s="20"/>
      <c r="X1183" s="19"/>
      <c r="Y1183" s="19"/>
      <c r="XEU1183" s="189"/>
      <c r="XEV1183" s="189"/>
      <c r="XEW1183" s="189"/>
      <c r="XEX1183" s="189"/>
      <c r="XEY1183" s="189"/>
      <c r="XEZ1183" s="189"/>
      <c r="XFA1183" s="189"/>
      <c r="XFB1183" s="189"/>
      <c r="XFC1183" s="189"/>
      <c r="XFD1183" s="189"/>
    </row>
    <row r="1184" spans="1:25 16375:16384" s="54" customFormat="1" ht="42" customHeight="1" x14ac:dyDescent="0.2">
      <c r="A1184" s="60"/>
      <c r="B1184" s="60"/>
      <c r="C1184" s="61"/>
      <c r="D1184" s="61"/>
      <c r="E1184" s="61"/>
      <c r="F1184" s="61"/>
      <c r="G1184" s="61"/>
      <c r="H1184" s="61"/>
      <c r="I1184" s="60"/>
      <c r="J1184" s="60"/>
      <c r="K1184" s="87"/>
      <c r="L1184" s="62"/>
      <c r="M1184" s="63"/>
      <c r="N1184" s="64"/>
      <c r="O1184" s="58"/>
      <c r="P1184" s="64"/>
      <c r="Q1184" s="58"/>
      <c r="R1184" s="52"/>
      <c r="S1184" s="60"/>
      <c r="T1184" s="60"/>
      <c r="U1184" s="60"/>
      <c r="V1184" s="60"/>
      <c r="W1184" s="20"/>
      <c r="X1184" s="19"/>
      <c r="Y1184" s="19"/>
      <c r="XEU1184" s="189"/>
      <c r="XEV1184" s="189"/>
      <c r="XEW1184" s="189"/>
      <c r="XEX1184" s="189"/>
      <c r="XEY1184" s="189"/>
      <c r="XEZ1184" s="189"/>
      <c r="XFA1184" s="189"/>
      <c r="XFB1184" s="189"/>
      <c r="XFC1184" s="189"/>
      <c r="XFD1184" s="189"/>
    </row>
    <row r="1185" spans="1:25 16375:16384" s="54" customFormat="1" ht="42" customHeight="1" x14ac:dyDescent="0.2">
      <c r="A1185" s="60"/>
      <c r="B1185" s="60"/>
      <c r="C1185" s="61"/>
      <c r="D1185" s="61"/>
      <c r="E1185" s="61"/>
      <c r="F1185" s="61"/>
      <c r="G1185" s="61"/>
      <c r="H1185" s="61"/>
      <c r="I1185" s="60"/>
      <c r="J1185" s="60"/>
      <c r="K1185" s="87"/>
      <c r="L1185" s="62"/>
      <c r="M1185" s="63"/>
      <c r="N1185" s="64"/>
      <c r="O1185" s="58"/>
      <c r="P1185" s="64"/>
      <c r="Q1185" s="58"/>
      <c r="R1185" s="52"/>
      <c r="S1185" s="60"/>
      <c r="T1185" s="60"/>
      <c r="U1185" s="60"/>
      <c r="V1185" s="60"/>
      <c r="W1185" s="20"/>
      <c r="X1185" s="19"/>
      <c r="Y1185" s="19"/>
      <c r="XEU1185" s="189"/>
      <c r="XEV1185" s="189"/>
      <c r="XEW1185" s="189"/>
      <c r="XEX1185" s="189"/>
      <c r="XEY1185" s="189"/>
      <c r="XEZ1185" s="189"/>
      <c r="XFA1185" s="189"/>
      <c r="XFB1185" s="189"/>
      <c r="XFC1185" s="189"/>
      <c r="XFD1185" s="189"/>
    </row>
    <row r="1186" spans="1:25 16375:16384" s="54" customFormat="1" ht="42" customHeight="1" x14ac:dyDescent="0.2">
      <c r="A1186" s="60"/>
      <c r="B1186" s="60"/>
      <c r="C1186" s="61"/>
      <c r="D1186" s="61"/>
      <c r="E1186" s="61"/>
      <c r="F1186" s="61"/>
      <c r="G1186" s="61"/>
      <c r="H1186" s="61"/>
      <c r="I1186" s="60"/>
      <c r="J1186" s="60"/>
      <c r="K1186" s="87"/>
      <c r="L1186" s="62"/>
      <c r="M1186" s="63"/>
      <c r="N1186" s="64"/>
      <c r="O1186" s="58"/>
      <c r="P1186" s="64"/>
      <c r="Q1186" s="58"/>
      <c r="R1186" s="52"/>
      <c r="S1186" s="60"/>
      <c r="T1186" s="60"/>
      <c r="U1186" s="60"/>
      <c r="V1186" s="60"/>
      <c r="W1186" s="20"/>
      <c r="X1186" s="19"/>
      <c r="Y1186" s="19"/>
      <c r="XEU1186" s="189"/>
      <c r="XEV1186" s="189"/>
      <c r="XEW1186" s="189"/>
      <c r="XEX1186" s="189"/>
      <c r="XEY1186" s="189"/>
      <c r="XEZ1186" s="189"/>
      <c r="XFA1186" s="189"/>
      <c r="XFB1186" s="189"/>
      <c r="XFC1186" s="189"/>
      <c r="XFD1186" s="189"/>
    </row>
    <row r="1187" spans="1:25 16375:16384" s="54" customFormat="1" ht="42" customHeight="1" x14ac:dyDescent="0.2">
      <c r="A1187" s="60"/>
      <c r="B1187" s="60"/>
      <c r="C1187" s="61"/>
      <c r="D1187" s="61"/>
      <c r="E1187" s="61"/>
      <c r="F1187" s="61"/>
      <c r="G1187" s="61"/>
      <c r="H1187" s="61"/>
      <c r="I1187" s="60"/>
      <c r="J1187" s="60"/>
      <c r="K1187" s="87"/>
      <c r="L1187" s="62"/>
      <c r="M1187" s="63"/>
      <c r="N1187" s="64"/>
      <c r="O1187" s="58"/>
      <c r="P1187" s="64"/>
      <c r="Q1187" s="58"/>
      <c r="R1187" s="52"/>
      <c r="S1187" s="60"/>
      <c r="T1187" s="60"/>
      <c r="U1187" s="60"/>
      <c r="V1187" s="60"/>
      <c r="W1187" s="20"/>
      <c r="X1187" s="19"/>
      <c r="Y1187" s="19"/>
      <c r="XEU1187" s="189"/>
      <c r="XEV1187" s="189"/>
      <c r="XEW1187" s="189"/>
      <c r="XEX1187" s="189"/>
      <c r="XEY1187" s="189"/>
      <c r="XEZ1187" s="189"/>
      <c r="XFA1187" s="189"/>
      <c r="XFB1187" s="189"/>
      <c r="XFC1187" s="189"/>
      <c r="XFD1187" s="189"/>
    </row>
    <row r="1188" spans="1:25 16375:16384" s="54" customFormat="1" ht="42" customHeight="1" x14ac:dyDescent="0.2">
      <c r="A1188" s="60"/>
      <c r="B1188" s="60"/>
      <c r="C1188" s="61"/>
      <c r="D1188" s="61"/>
      <c r="E1188" s="61"/>
      <c r="F1188" s="61"/>
      <c r="G1188" s="61"/>
      <c r="H1188" s="61"/>
      <c r="I1188" s="60"/>
      <c r="J1188" s="60"/>
      <c r="K1188" s="87"/>
      <c r="L1188" s="62"/>
      <c r="M1188" s="63"/>
      <c r="N1188" s="64"/>
      <c r="O1188" s="58"/>
      <c r="P1188" s="64"/>
      <c r="Q1188" s="58"/>
      <c r="R1188" s="52"/>
      <c r="S1188" s="60"/>
      <c r="T1188" s="60"/>
      <c r="U1188" s="60"/>
      <c r="V1188" s="60"/>
      <c r="W1188" s="20"/>
      <c r="X1188" s="19"/>
      <c r="Y1188" s="19"/>
      <c r="XEU1188" s="189"/>
      <c r="XEV1188" s="189"/>
      <c r="XEW1188" s="189"/>
      <c r="XEX1188" s="189"/>
      <c r="XEY1188" s="189"/>
      <c r="XEZ1188" s="189"/>
      <c r="XFA1188" s="189"/>
      <c r="XFB1188" s="189"/>
      <c r="XFC1188" s="189"/>
      <c r="XFD1188" s="189"/>
    </row>
    <row r="1189" spans="1:25 16375:16384" s="54" customFormat="1" ht="42" customHeight="1" x14ac:dyDescent="0.2">
      <c r="A1189" s="60"/>
      <c r="B1189" s="60"/>
      <c r="C1189" s="61"/>
      <c r="D1189" s="61"/>
      <c r="E1189" s="61"/>
      <c r="F1189" s="61"/>
      <c r="G1189" s="61"/>
      <c r="H1189" s="61"/>
      <c r="I1189" s="60"/>
      <c r="J1189" s="60"/>
      <c r="K1189" s="87"/>
      <c r="L1189" s="62"/>
      <c r="M1189" s="63"/>
      <c r="N1189" s="64"/>
      <c r="O1189" s="58"/>
      <c r="P1189" s="64"/>
      <c r="Q1189" s="58"/>
      <c r="R1189" s="52"/>
      <c r="S1189" s="60"/>
      <c r="T1189" s="60"/>
      <c r="U1189" s="60"/>
      <c r="V1189" s="60"/>
      <c r="W1189" s="20"/>
      <c r="X1189" s="19"/>
      <c r="Y1189" s="19"/>
      <c r="XEU1189" s="189"/>
      <c r="XEV1189" s="189"/>
      <c r="XEW1189" s="189"/>
      <c r="XEX1189" s="189"/>
      <c r="XEY1189" s="189"/>
      <c r="XEZ1189" s="189"/>
      <c r="XFA1189" s="189"/>
      <c r="XFB1189" s="189"/>
      <c r="XFC1189" s="189"/>
      <c r="XFD1189" s="189"/>
    </row>
    <row r="1190" spans="1:25 16375:16384" s="54" customFormat="1" ht="42" customHeight="1" x14ac:dyDescent="0.2">
      <c r="A1190" s="60"/>
      <c r="B1190" s="60"/>
      <c r="C1190" s="61"/>
      <c r="D1190" s="61"/>
      <c r="E1190" s="61"/>
      <c r="F1190" s="61"/>
      <c r="G1190" s="61"/>
      <c r="H1190" s="61"/>
      <c r="I1190" s="60"/>
      <c r="J1190" s="60"/>
      <c r="K1190" s="87"/>
      <c r="L1190" s="62"/>
      <c r="M1190" s="63"/>
      <c r="N1190" s="64"/>
      <c r="O1190" s="58"/>
      <c r="P1190" s="64"/>
      <c r="Q1190" s="58"/>
      <c r="R1190" s="52"/>
      <c r="S1190" s="60"/>
      <c r="T1190" s="60"/>
      <c r="U1190" s="60"/>
      <c r="V1190" s="60"/>
      <c r="W1190" s="20"/>
      <c r="X1190" s="19"/>
      <c r="Y1190" s="19"/>
      <c r="XEU1190" s="189"/>
      <c r="XEV1190" s="189"/>
      <c r="XEW1190" s="189"/>
      <c r="XEX1190" s="189"/>
      <c r="XEY1190" s="189"/>
      <c r="XEZ1190" s="189"/>
      <c r="XFA1190" s="189"/>
      <c r="XFB1190" s="189"/>
      <c r="XFC1190" s="189"/>
      <c r="XFD1190" s="189"/>
    </row>
    <row r="1191" spans="1:25 16375:16384" s="54" customFormat="1" ht="42" customHeight="1" x14ac:dyDescent="0.2">
      <c r="A1191" s="60"/>
      <c r="B1191" s="60"/>
      <c r="C1191" s="61"/>
      <c r="D1191" s="61"/>
      <c r="E1191" s="61"/>
      <c r="F1191" s="61"/>
      <c r="G1191" s="61"/>
      <c r="H1191" s="61"/>
      <c r="I1191" s="60"/>
      <c r="J1191" s="60"/>
      <c r="K1191" s="87"/>
      <c r="L1191" s="62"/>
      <c r="M1191" s="63"/>
      <c r="N1191" s="64"/>
      <c r="O1191" s="58"/>
      <c r="P1191" s="64"/>
      <c r="Q1191" s="58"/>
      <c r="R1191" s="52"/>
      <c r="S1191" s="60"/>
      <c r="T1191" s="60"/>
      <c r="U1191" s="60"/>
      <c r="V1191" s="60"/>
      <c r="W1191" s="20"/>
      <c r="X1191" s="19"/>
      <c r="Y1191" s="19"/>
      <c r="XEU1191" s="189"/>
      <c r="XEV1191" s="189"/>
      <c r="XEW1191" s="189"/>
      <c r="XEX1191" s="189"/>
      <c r="XEY1191" s="189"/>
      <c r="XEZ1191" s="189"/>
      <c r="XFA1191" s="189"/>
      <c r="XFB1191" s="189"/>
      <c r="XFC1191" s="189"/>
      <c r="XFD1191" s="189"/>
    </row>
    <row r="1192" spans="1:25 16375:16384" s="54" customFormat="1" ht="42" customHeight="1" x14ac:dyDescent="0.2">
      <c r="A1192" s="60"/>
      <c r="B1192" s="60"/>
      <c r="C1192" s="61"/>
      <c r="D1192" s="61"/>
      <c r="E1192" s="61"/>
      <c r="F1192" s="61"/>
      <c r="G1192" s="61"/>
      <c r="H1192" s="61"/>
      <c r="I1192" s="60"/>
      <c r="J1192" s="60"/>
      <c r="K1192" s="87"/>
      <c r="L1192" s="62"/>
      <c r="M1192" s="63"/>
      <c r="N1192" s="64"/>
      <c r="O1192" s="58"/>
      <c r="P1192" s="64"/>
      <c r="Q1192" s="58"/>
      <c r="R1192" s="52"/>
      <c r="S1192" s="60"/>
      <c r="T1192" s="60"/>
      <c r="U1192" s="60"/>
      <c r="V1192" s="60"/>
      <c r="W1192" s="20"/>
      <c r="X1192" s="19"/>
      <c r="Y1192" s="19"/>
      <c r="XEU1192" s="189"/>
      <c r="XEV1192" s="189"/>
      <c r="XEW1192" s="189"/>
      <c r="XEX1192" s="189"/>
      <c r="XEY1192" s="189"/>
      <c r="XEZ1192" s="189"/>
      <c r="XFA1192" s="189"/>
      <c r="XFB1192" s="189"/>
      <c r="XFC1192" s="189"/>
      <c r="XFD1192" s="189"/>
    </row>
    <row r="1193" spans="1:25 16375:16384" s="54" customFormat="1" ht="42" customHeight="1" x14ac:dyDescent="0.2">
      <c r="A1193" s="60"/>
      <c r="B1193" s="60"/>
      <c r="C1193" s="61"/>
      <c r="D1193" s="61"/>
      <c r="E1193" s="61"/>
      <c r="F1193" s="61"/>
      <c r="G1193" s="61"/>
      <c r="H1193" s="61"/>
      <c r="I1193" s="60"/>
      <c r="J1193" s="60"/>
      <c r="K1193" s="87"/>
      <c r="L1193" s="62"/>
      <c r="M1193" s="63"/>
      <c r="N1193" s="64"/>
      <c r="O1193" s="58"/>
      <c r="P1193" s="64"/>
      <c r="Q1193" s="58"/>
      <c r="R1193" s="52"/>
      <c r="S1193" s="60"/>
      <c r="T1193" s="60"/>
      <c r="U1193" s="60"/>
      <c r="V1193" s="60"/>
      <c r="W1193" s="20"/>
      <c r="X1193" s="19"/>
      <c r="Y1193" s="19"/>
      <c r="XEU1193" s="189"/>
      <c r="XEV1193" s="189"/>
      <c r="XEW1193" s="189"/>
      <c r="XEX1193" s="189"/>
      <c r="XEY1193" s="189"/>
      <c r="XEZ1193" s="189"/>
      <c r="XFA1193" s="189"/>
      <c r="XFB1193" s="189"/>
      <c r="XFC1193" s="189"/>
      <c r="XFD1193" s="189"/>
    </row>
    <row r="1194" spans="1:25 16375:16384" s="54" customFormat="1" ht="42" customHeight="1" x14ac:dyDescent="0.2">
      <c r="A1194" s="60"/>
      <c r="B1194" s="60"/>
      <c r="C1194" s="61"/>
      <c r="D1194" s="61"/>
      <c r="E1194" s="61"/>
      <c r="F1194" s="61"/>
      <c r="G1194" s="61"/>
      <c r="H1194" s="61"/>
      <c r="I1194" s="60"/>
      <c r="J1194" s="60"/>
      <c r="K1194" s="87"/>
      <c r="L1194" s="62"/>
      <c r="M1194" s="63"/>
      <c r="N1194" s="64"/>
      <c r="O1194" s="58"/>
      <c r="P1194" s="64"/>
      <c r="Q1194" s="58"/>
      <c r="R1194" s="52"/>
      <c r="S1194" s="60"/>
      <c r="T1194" s="60"/>
      <c r="U1194" s="60"/>
      <c r="V1194" s="60"/>
      <c r="W1194" s="20"/>
      <c r="X1194" s="19"/>
      <c r="Y1194" s="19"/>
      <c r="XEU1194" s="189"/>
      <c r="XEV1194" s="189"/>
      <c r="XEW1194" s="189"/>
      <c r="XEX1194" s="189"/>
      <c r="XEY1194" s="189"/>
      <c r="XEZ1194" s="189"/>
      <c r="XFA1194" s="189"/>
      <c r="XFB1194" s="189"/>
      <c r="XFC1194" s="189"/>
      <c r="XFD1194" s="189"/>
    </row>
    <row r="1195" spans="1:25 16375:16384" s="54" customFormat="1" ht="42" customHeight="1" x14ac:dyDescent="0.2">
      <c r="A1195" s="60"/>
      <c r="B1195" s="60"/>
      <c r="C1195" s="61"/>
      <c r="D1195" s="61"/>
      <c r="E1195" s="61"/>
      <c r="F1195" s="61"/>
      <c r="G1195" s="61"/>
      <c r="H1195" s="61"/>
      <c r="I1195" s="60"/>
      <c r="J1195" s="60"/>
      <c r="K1195" s="87"/>
      <c r="L1195" s="62"/>
      <c r="M1195" s="63"/>
      <c r="N1195" s="64"/>
      <c r="O1195" s="58"/>
      <c r="P1195" s="64"/>
      <c r="Q1195" s="58"/>
      <c r="R1195" s="52"/>
      <c r="S1195" s="60"/>
      <c r="T1195" s="60"/>
      <c r="U1195" s="60"/>
      <c r="V1195" s="60"/>
      <c r="W1195" s="20"/>
      <c r="X1195" s="19"/>
      <c r="Y1195" s="19"/>
      <c r="XEU1195" s="189"/>
      <c r="XEV1195" s="189"/>
      <c r="XEW1195" s="189"/>
      <c r="XEX1195" s="189"/>
      <c r="XEY1195" s="189"/>
      <c r="XEZ1195" s="189"/>
      <c r="XFA1195" s="189"/>
      <c r="XFB1195" s="189"/>
      <c r="XFC1195" s="189"/>
      <c r="XFD1195" s="189"/>
    </row>
    <row r="1196" spans="1:25 16375:16384" s="54" customFormat="1" ht="42" customHeight="1" x14ac:dyDescent="0.2">
      <c r="A1196" s="60"/>
      <c r="B1196" s="60"/>
      <c r="C1196" s="61"/>
      <c r="D1196" s="61"/>
      <c r="E1196" s="61"/>
      <c r="F1196" s="61"/>
      <c r="G1196" s="61"/>
      <c r="H1196" s="61"/>
      <c r="I1196" s="60"/>
      <c r="J1196" s="60"/>
      <c r="K1196" s="87"/>
      <c r="L1196" s="62"/>
      <c r="M1196" s="63"/>
      <c r="N1196" s="64"/>
      <c r="O1196" s="58"/>
      <c r="P1196" s="64"/>
      <c r="Q1196" s="58"/>
      <c r="R1196" s="52"/>
      <c r="S1196" s="60"/>
      <c r="T1196" s="60"/>
      <c r="U1196" s="60"/>
      <c r="V1196" s="60"/>
      <c r="W1196" s="20"/>
      <c r="X1196" s="19"/>
      <c r="Y1196" s="19"/>
      <c r="XEU1196" s="189"/>
      <c r="XEV1196" s="189"/>
      <c r="XEW1196" s="189"/>
      <c r="XEX1196" s="189"/>
      <c r="XEY1196" s="189"/>
      <c r="XEZ1196" s="189"/>
      <c r="XFA1196" s="189"/>
      <c r="XFB1196" s="189"/>
      <c r="XFC1196" s="189"/>
      <c r="XFD1196" s="189"/>
    </row>
    <row r="1197" spans="1:25 16375:16384" s="54" customFormat="1" ht="42" customHeight="1" x14ac:dyDescent="0.2">
      <c r="A1197" s="60"/>
      <c r="B1197" s="60"/>
      <c r="C1197" s="61"/>
      <c r="D1197" s="61"/>
      <c r="E1197" s="61"/>
      <c r="F1197" s="61"/>
      <c r="G1197" s="61"/>
      <c r="H1197" s="61"/>
      <c r="I1197" s="60"/>
      <c r="J1197" s="60"/>
      <c r="K1197" s="87"/>
      <c r="L1197" s="62"/>
      <c r="M1197" s="63"/>
      <c r="N1197" s="64"/>
      <c r="O1197" s="58"/>
      <c r="P1197" s="64"/>
      <c r="Q1197" s="58"/>
      <c r="R1197" s="52"/>
      <c r="S1197" s="60"/>
      <c r="T1197" s="60"/>
      <c r="U1197" s="60"/>
      <c r="V1197" s="60"/>
      <c r="W1197" s="20"/>
      <c r="X1197" s="19"/>
      <c r="Y1197" s="19"/>
      <c r="XEU1197" s="189"/>
      <c r="XEV1197" s="189"/>
      <c r="XEW1197" s="189"/>
      <c r="XEX1197" s="189"/>
      <c r="XEY1197" s="189"/>
      <c r="XEZ1197" s="189"/>
      <c r="XFA1197" s="189"/>
      <c r="XFB1197" s="189"/>
      <c r="XFC1197" s="189"/>
      <c r="XFD1197" s="189"/>
    </row>
    <row r="1198" spans="1:25 16375:16384" s="54" customFormat="1" ht="42" customHeight="1" x14ac:dyDescent="0.2">
      <c r="A1198" s="60"/>
      <c r="B1198" s="60"/>
      <c r="C1198" s="61"/>
      <c r="D1198" s="61"/>
      <c r="E1198" s="61"/>
      <c r="F1198" s="61"/>
      <c r="G1198" s="61"/>
      <c r="H1198" s="61"/>
      <c r="I1198" s="60"/>
      <c r="J1198" s="60"/>
      <c r="K1198" s="87"/>
      <c r="L1198" s="62"/>
      <c r="M1198" s="63"/>
      <c r="N1198" s="64"/>
      <c r="O1198" s="58"/>
      <c r="P1198" s="64"/>
      <c r="Q1198" s="58"/>
      <c r="R1198" s="52"/>
      <c r="S1198" s="60"/>
      <c r="T1198" s="60"/>
      <c r="U1198" s="60"/>
      <c r="V1198" s="60"/>
      <c r="W1198" s="20"/>
      <c r="X1198" s="19"/>
      <c r="Y1198" s="19"/>
      <c r="XEU1198" s="189"/>
      <c r="XEV1198" s="189"/>
      <c r="XEW1198" s="189"/>
      <c r="XEX1198" s="189"/>
      <c r="XEY1198" s="189"/>
      <c r="XEZ1198" s="189"/>
      <c r="XFA1198" s="189"/>
      <c r="XFB1198" s="189"/>
      <c r="XFC1198" s="189"/>
      <c r="XFD1198" s="189"/>
    </row>
    <row r="1199" spans="1:25 16375:16384" s="54" customFormat="1" ht="42" customHeight="1" x14ac:dyDescent="0.2">
      <c r="A1199" s="60"/>
      <c r="B1199" s="60"/>
      <c r="C1199" s="61"/>
      <c r="D1199" s="61"/>
      <c r="E1199" s="61"/>
      <c r="F1199" s="61"/>
      <c r="G1199" s="61"/>
      <c r="H1199" s="61"/>
      <c r="I1199" s="60"/>
      <c r="J1199" s="60"/>
      <c r="K1199" s="87"/>
      <c r="L1199" s="62"/>
      <c r="M1199" s="63"/>
      <c r="N1199" s="64"/>
      <c r="O1199" s="58"/>
      <c r="P1199" s="64"/>
      <c r="Q1199" s="58"/>
      <c r="R1199" s="52"/>
      <c r="S1199" s="60"/>
      <c r="T1199" s="60"/>
      <c r="U1199" s="60"/>
      <c r="V1199" s="60"/>
      <c r="W1199" s="20"/>
      <c r="X1199" s="19"/>
      <c r="Y1199" s="19"/>
      <c r="XEU1199" s="189"/>
      <c r="XEV1199" s="189"/>
      <c r="XEW1199" s="189"/>
      <c r="XEX1199" s="189"/>
      <c r="XEY1199" s="189"/>
      <c r="XEZ1199" s="189"/>
      <c r="XFA1199" s="189"/>
      <c r="XFB1199" s="189"/>
      <c r="XFC1199" s="189"/>
      <c r="XFD1199" s="189"/>
    </row>
    <row r="1200" spans="1:25 16375:16384" s="54" customFormat="1" ht="42" customHeight="1" x14ac:dyDescent="0.2">
      <c r="A1200" s="60"/>
      <c r="B1200" s="60"/>
      <c r="C1200" s="61"/>
      <c r="D1200" s="61"/>
      <c r="E1200" s="61"/>
      <c r="F1200" s="61"/>
      <c r="G1200" s="61"/>
      <c r="H1200" s="61"/>
      <c r="I1200" s="60"/>
      <c r="J1200" s="60"/>
      <c r="K1200" s="87"/>
      <c r="L1200" s="62"/>
      <c r="M1200" s="63"/>
      <c r="N1200" s="64"/>
      <c r="O1200" s="58"/>
      <c r="P1200" s="64"/>
      <c r="Q1200" s="58"/>
      <c r="R1200" s="52"/>
      <c r="S1200" s="60"/>
      <c r="T1200" s="60"/>
      <c r="U1200" s="60"/>
      <c r="V1200" s="60"/>
      <c r="W1200" s="20"/>
      <c r="X1200" s="19"/>
      <c r="Y1200" s="19"/>
      <c r="XEU1200" s="189"/>
      <c r="XEV1200" s="189"/>
      <c r="XEW1200" s="189"/>
      <c r="XEX1200" s="189"/>
      <c r="XEY1200" s="189"/>
      <c r="XEZ1200" s="189"/>
      <c r="XFA1200" s="189"/>
      <c r="XFB1200" s="189"/>
      <c r="XFC1200" s="189"/>
      <c r="XFD1200" s="189"/>
    </row>
    <row r="1201" spans="1:25 16375:16384" s="54" customFormat="1" ht="42" customHeight="1" x14ac:dyDescent="0.2">
      <c r="A1201" s="60"/>
      <c r="B1201" s="60"/>
      <c r="C1201" s="61"/>
      <c r="D1201" s="61"/>
      <c r="E1201" s="61"/>
      <c r="F1201" s="61"/>
      <c r="G1201" s="61"/>
      <c r="H1201" s="61"/>
      <c r="I1201" s="60"/>
      <c r="J1201" s="60"/>
      <c r="K1201" s="87"/>
      <c r="L1201" s="62"/>
      <c r="M1201" s="63"/>
      <c r="N1201" s="64"/>
      <c r="O1201" s="58"/>
      <c r="P1201" s="64"/>
      <c r="Q1201" s="58"/>
      <c r="R1201" s="52"/>
      <c r="S1201" s="60"/>
      <c r="T1201" s="60"/>
      <c r="U1201" s="60"/>
      <c r="V1201" s="60"/>
      <c r="W1201" s="20"/>
      <c r="X1201" s="19"/>
      <c r="Y1201" s="19"/>
      <c r="XEU1201" s="189"/>
      <c r="XEV1201" s="189"/>
      <c r="XEW1201" s="189"/>
      <c r="XEX1201" s="189"/>
      <c r="XEY1201" s="189"/>
      <c r="XEZ1201" s="189"/>
      <c r="XFA1201" s="189"/>
      <c r="XFB1201" s="189"/>
      <c r="XFC1201" s="189"/>
      <c r="XFD1201" s="189"/>
    </row>
    <row r="1202" spans="1:25 16375:16384" s="54" customFormat="1" ht="42" customHeight="1" x14ac:dyDescent="0.2">
      <c r="A1202" s="60"/>
      <c r="B1202" s="60"/>
      <c r="C1202" s="61"/>
      <c r="D1202" s="61"/>
      <c r="E1202" s="61"/>
      <c r="F1202" s="61"/>
      <c r="G1202" s="61"/>
      <c r="H1202" s="61"/>
      <c r="I1202" s="60"/>
      <c r="J1202" s="60"/>
      <c r="K1202" s="87"/>
      <c r="L1202" s="62"/>
      <c r="M1202" s="63"/>
      <c r="N1202" s="64"/>
      <c r="O1202" s="58"/>
      <c r="P1202" s="64"/>
      <c r="Q1202" s="58"/>
      <c r="R1202" s="52"/>
      <c r="S1202" s="60"/>
      <c r="T1202" s="60"/>
      <c r="U1202" s="60"/>
      <c r="V1202" s="60"/>
      <c r="W1202" s="20"/>
      <c r="X1202" s="19"/>
      <c r="Y1202" s="19"/>
      <c r="XEU1202" s="189"/>
      <c r="XEV1202" s="189"/>
      <c r="XEW1202" s="189"/>
      <c r="XEX1202" s="189"/>
      <c r="XEY1202" s="189"/>
      <c r="XEZ1202" s="189"/>
      <c r="XFA1202" s="189"/>
      <c r="XFB1202" s="189"/>
      <c r="XFC1202" s="189"/>
      <c r="XFD1202" s="189"/>
    </row>
    <row r="1203" spans="1:25 16375:16384" s="54" customFormat="1" ht="42" customHeight="1" x14ac:dyDescent="0.2">
      <c r="A1203" s="60"/>
      <c r="B1203" s="60"/>
      <c r="C1203" s="61"/>
      <c r="D1203" s="61"/>
      <c r="E1203" s="61"/>
      <c r="F1203" s="61"/>
      <c r="G1203" s="61"/>
      <c r="H1203" s="61"/>
      <c r="I1203" s="60"/>
      <c r="J1203" s="60"/>
      <c r="K1203" s="87"/>
      <c r="L1203" s="62"/>
      <c r="M1203" s="63"/>
      <c r="N1203" s="64"/>
      <c r="O1203" s="58"/>
      <c r="P1203" s="64"/>
      <c r="Q1203" s="58"/>
      <c r="R1203" s="52"/>
      <c r="S1203" s="60"/>
      <c r="T1203" s="60"/>
      <c r="U1203" s="60"/>
      <c r="V1203" s="60"/>
      <c r="W1203" s="20"/>
      <c r="X1203" s="19"/>
      <c r="Y1203" s="19"/>
      <c r="XEU1203" s="189"/>
      <c r="XEV1203" s="189"/>
      <c r="XEW1203" s="189"/>
      <c r="XEX1203" s="189"/>
      <c r="XEY1203" s="189"/>
      <c r="XEZ1203" s="189"/>
      <c r="XFA1203" s="189"/>
      <c r="XFB1203" s="189"/>
      <c r="XFC1203" s="189"/>
      <c r="XFD1203" s="189"/>
    </row>
    <row r="1204" spans="1:25 16375:16384" s="54" customFormat="1" ht="42" customHeight="1" x14ac:dyDescent="0.2">
      <c r="A1204" s="60"/>
      <c r="B1204" s="60"/>
      <c r="C1204" s="61"/>
      <c r="D1204" s="61"/>
      <c r="E1204" s="61"/>
      <c r="F1204" s="61"/>
      <c r="G1204" s="61"/>
      <c r="H1204" s="61"/>
      <c r="I1204" s="60"/>
      <c r="J1204" s="60"/>
      <c r="K1204" s="87"/>
      <c r="L1204" s="62"/>
      <c r="M1204" s="63"/>
      <c r="N1204" s="64"/>
      <c r="O1204" s="58"/>
      <c r="P1204" s="64"/>
      <c r="Q1204" s="58"/>
      <c r="R1204" s="52"/>
      <c r="S1204" s="60"/>
      <c r="T1204" s="60"/>
      <c r="U1204" s="60"/>
      <c r="V1204" s="60"/>
      <c r="W1204" s="20"/>
      <c r="X1204" s="19"/>
      <c r="Y1204" s="19"/>
      <c r="XEU1204" s="189"/>
      <c r="XEV1204" s="189"/>
      <c r="XEW1204" s="189"/>
      <c r="XEX1204" s="189"/>
      <c r="XEY1204" s="189"/>
      <c r="XEZ1204" s="189"/>
      <c r="XFA1204" s="189"/>
      <c r="XFB1204" s="189"/>
      <c r="XFC1204" s="189"/>
      <c r="XFD1204" s="189"/>
    </row>
    <row r="1205" spans="1:25 16375:16384" s="54" customFormat="1" ht="42" customHeight="1" x14ac:dyDescent="0.2">
      <c r="A1205" s="60"/>
      <c r="B1205" s="60"/>
      <c r="C1205" s="61"/>
      <c r="D1205" s="61"/>
      <c r="E1205" s="61"/>
      <c r="F1205" s="61"/>
      <c r="G1205" s="61"/>
      <c r="H1205" s="61"/>
      <c r="I1205" s="60"/>
      <c r="J1205" s="60"/>
      <c r="K1205" s="87"/>
      <c r="L1205" s="62"/>
      <c r="M1205" s="63"/>
      <c r="N1205" s="64"/>
      <c r="O1205" s="58"/>
      <c r="P1205" s="64"/>
      <c r="Q1205" s="58"/>
      <c r="R1205" s="52"/>
      <c r="S1205" s="60"/>
      <c r="T1205" s="60"/>
      <c r="U1205" s="60"/>
      <c r="V1205" s="60"/>
      <c r="W1205" s="20"/>
      <c r="X1205" s="19"/>
      <c r="Y1205" s="19"/>
      <c r="XEU1205" s="189"/>
      <c r="XEV1205" s="189"/>
      <c r="XEW1205" s="189"/>
      <c r="XEX1205" s="189"/>
      <c r="XEY1205" s="189"/>
      <c r="XEZ1205" s="189"/>
      <c r="XFA1205" s="189"/>
      <c r="XFB1205" s="189"/>
      <c r="XFC1205" s="189"/>
      <c r="XFD1205" s="189"/>
    </row>
    <row r="1206" spans="1:25 16375:16384" s="54" customFormat="1" ht="42" customHeight="1" x14ac:dyDescent="0.2">
      <c r="A1206" s="60"/>
      <c r="B1206" s="60"/>
      <c r="C1206" s="61"/>
      <c r="D1206" s="61"/>
      <c r="E1206" s="61"/>
      <c r="F1206" s="61"/>
      <c r="G1206" s="61"/>
      <c r="H1206" s="61"/>
      <c r="I1206" s="60"/>
      <c r="J1206" s="60"/>
      <c r="K1206" s="87"/>
      <c r="L1206" s="62"/>
      <c r="M1206" s="63"/>
      <c r="N1206" s="64"/>
      <c r="O1206" s="58"/>
      <c r="P1206" s="64"/>
      <c r="Q1206" s="58"/>
      <c r="R1206" s="52"/>
      <c r="S1206" s="60"/>
      <c r="T1206" s="60"/>
      <c r="U1206" s="60"/>
      <c r="V1206" s="60"/>
      <c r="W1206" s="20"/>
      <c r="X1206" s="19"/>
      <c r="Y1206" s="19"/>
      <c r="XEU1206" s="189"/>
      <c r="XEV1206" s="189"/>
      <c r="XEW1206" s="189"/>
      <c r="XEX1206" s="189"/>
      <c r="XEY1206" s="189"/>
      <c r="XEZ1206" s="189"/>
      <c r="XFA1206" s="189"/>
      <c r="XFB1206" s="189"/>
      <c r="XFC1206" s="189"/>
      <c r="XFD1206" s="189"/>
    </row>
    <row r="1207" spans="1:25 16375:16384" s="54" customFormat="1" ht="42" customHeight="1" x14ac:dyDescent="0.2">
      <c r="A1207" s="60"/>
      <c r="B1207" s="60"/>
      <c r="C1207" s="61"/>
      <c r="D1207" s="61"/>
      <c r="E1207" s="61"/>
      <c r="F1207" s="61"/>
      <c r="G1207" s="61"/>
      <c r="H1207" s="61"/>
      <c r="I1207" s="60"/>
      <c r="J1207" s="60"/>
      <c r="K1207" s="87"/>
      <c r="L1207" s="62"/>
      <c r="M1207" s="63"/>
      <c r="N1207" s="64"/>
      <c r="O1207" s="58"/>
      <c r="P1207" s="64"/>
      <c r="Q1207" s="58"/>
      <c r="R1207" s="52"/>
      <c r="S1207" s="60"/>
      <c r="T1207" s="60"/>
      <c r="U1207" s="60"/>
      <c r="V1207" s="60"/>
      <c r="W1207" s="20"/>
      <c r="X1207" s="19"/>
      <c r="Y1207" s="19"/>
      <c r="XEU1207" s="189"/>
      <c r="XEV1207" s="189"/>
      <c r="XEW1207" s="189"/>
      <c r="XEX1207" s="189"/>
      <c r="XEY1207" s="189"/>
      <c r="XEZ1207" s="189"/>
      <c r="XFA1207" s="189"/>
      <c r="XFB1207" s="189"/>
      <c r="XFC1207" s="189"/>
      <c r="XFD1207" s="189"/>
    </row>
    <row r="1208" spans="1:25 16375:16384" s="54" customFormat="1" ht="42" customHeight="1" x14ac:dyDescent="0.2">
      <c r="A1208" s="60"/>
      <c r="B1208" s="60"/>
      <c r="C1208" s="61"/>
      <c r="D1208" s="61"/>
      <c r="E1208" s="61"/>
      <c r="F1208" s="61"/>
      <c r="G1208" s="61"/>
      <c r="H1208" s="61"/>
      <c r="I1208" s="60"/>
      <c r="J1208" s="60"/>
      <c r="K1208" s="87"/>
      <c r="L1208" s="62"/>
      <c r="M1208" s="63"/>
      <c r="N1208" s="64"/>
      <c r="O1208" s="58"/>
      <c r="P1208" s="64"/>
      <c r="Q1208" s="58"/>
      <c r="R1208" s="52"/>
      <c r="S1208" s="60"/>
      <c r="T1208" s="60"/>
      <c r="U1208" s="60"/>
      <c r="V1208" s="60"/>
      <c r="W1208" s="20"/>
      <c r="X1208" s="19"/>
      <c r="Y1208" s="19"/>
      <c r="XEU1208" s="189"/>
      <c r="XEV1208" s="189"/>
      <c r="XEW1208" s="189"/>
      <c r="XEX1208" s="189"/>
      <c r="XEY1208" s="189"/>
      <c r="XEZ1208" s="189"/>
      <c r="XFA1208" s="189"/>
      <c r="XFB1208" s="189"/>
      <c r="XFC1208" s="189"/>
      <c r="XFD1208" s="189"/>
    </row>
    <row r="1209" spans="1:25 16375:16384" s="54" customFormat="1" ht="42" customHeight="1" x14ac:dyDescent="0.2">
      <c r="A1209" s="60"/>
      <c r="B1209" s="60"/>
      <c r="C1209" s="61"/>
      <c r="D1209" s="61"/>
      <c r="E1209" s="61"/>
      <c r="F1209" s="61"/>
      <c r="G1209" s="61"/>
      <c r="H1209" s="61"/>
      <c r="I1209" s="60"/>
      <c r="J1209" s="60"/>
      <c r="K1209" s="87"/>
      <c r="L1209" s="62"/>
      <c r="M1209" s="63"/>
      <c r="N1209" s="64"/>
      <c r="O1209" s="58"/>
      <c r="P1209" s="64"/>
      <c r="Q1209" s="58"/>
      <c r="R1209" s="52"/>
      <c r="S1209" s="60"/>
      <c r="T1209" s="60"/>
      <c r="U1209" s="60"/>
      <c r="V1209" s="60"/>
      <c r="W1209" s="20"/>
      <c r="X1209" s="19"/>
      <c r="Y1209" s="19"/>
      <c r="XEU1209" s="189"/>
      <c r="XEV1209" s="189"/>
      <c r="XEW1209" s="189"/>
      <c r="XEX1209" s="189"/>
      <c r="XEY1209" s="189"/>
      <c r="XEZ1209" s="189"/>
      <c r="XFA1209" s="189"/>
      <c r="XFB1209" s="189"/>
      <c r="XFC1209" s="189"/>
      <c r="XFD1209" s="189"/>
    </row>
    <row r="1210" spans="1:25 16375:16384" s="54" customFormat="1" ht="42" customHeight="1" x14ac:dyDescent="0.2">
      <c r="A1210" s="60"/>
      <c r="B1210" s="60"/>
      <c r="C1210" s="61"/>
      <c r="D1210" s="61"/>
      <c r="E1210" s="61"/>
      <c r="F1210" s="61"/>
      <c r="G1210" s="61"/>
      <c r="H1210" s="61"/>
      <c r="I1210" s="60"/>
      <c r="J1210" s="60"/>
      <c r="K1210" s="87"/>
      <c r="L1210" s="62"/>
      <c r="M1210" s="63"/>
      <c r="N1210" s="64"/>
      <c r="O1210" s="58"/>
      <c r="P1210" s="64"/>
      <c r="Q1210" s="58"/>
      <c r="R1210" s="52"/>
      <c r="S1210" s="60"/>
      <c r="T1210" s="60"/>
      <c r="U1210" s="60"/>
      <c r="V1210" s="60"/>
      <c r="W1210" s="20"/>
      <c r="X1210" s="19"/>
      <c r="Y1210" s="19"/>
      <c r="XEU1210" s="189"/>
      <c r="XEV1210" s="189"/>
      <c r="XEW1210" s="189"/>
      <c r="XEX1210" s="189"/>
      <c r="XEY1210" s="189"/>
      <c r="XEZ1210" s="189"/>
      <c r="XFA1210" s="189"/>
      <c r="XFB1210" s="189"/>
      <c r="XFC1210" s="189"/>
      <c r="XFD1210" s="189"/>
    </row>
    <row r="1211" spans="1:25 16375:16384" s="54" customFormat="1" ht="42" customHeight="1" x14ac:dyDescent="0.2">
      <c r="A1211" s="60"/>
      <c r="B1211" s="60"/>
      <c r="C1211" s="61"/>
      <c r="D1211" s="61"/>
      <c r="E1211" s="61"/>
      <c r="F1211" s="61"/>
      <c r="G1211" s="61"/>
      <c r="H1211" s="61"/>
      <c r="I1211" s="60"/>
      <c r="J1211" s="60"/>
      <c r="K1211" s="87"/>
      <c r="L1211" s="62"/>
      <c r="M1211" s="63"/>
      <c r="N1211" s="64"/>
      <c r="O1211" s="58"/>
      <c r="P1211" s="64"/>
      <c r="Q1211" s="58"/>
      <c r="R1211" s="52"/>
      <c r="S1211" s="60"/>
      <c r="T1211" s="60"/>
      <c r="U1211" s="60"/>
      <c r="V1211" s="60"/>
      <c r="W1211" s="20"/>
      <c r="X1211" s="19"/>
      <c r="Y1211" s="19"/>
      <c r="XEU1211" s="189"/>
      <c r="XEV1211" s="189"/>
      <c r="XEW1211" s="189"/>
      <c r="XEX1211" s="189"/>
      <c r="XEY1211" s="189"/>
      <c r="XEZ1211" s="189"/>
      <c r="XFA1211" s="189"/>
      <c r="XFB1211" s="189"/>
      <c r="XFC1211" s="189"/>
      <c r="XFD1211" s="189"/>
    </row>
    <row r="1212" spans="1:25 16375:16384" s="54" customFormat="1" ht="42" customHeight="1" x14ac:dyDescent="0.2">
      <c r="A1212" s="60"/>
      <c r="B1212" s="60"/>
      <c r="C1212" s="61"/>
      <c r="D1212" s="61"/>
      <c r="E1212" s="61"/>
      <c r="F1212" s="61"/>
      <c r="G1212" s="61"/>
      <c r="H1212" s="61"/>
      <c r="I1212" s="60"/>
      <c r="J1212" s="60"/>
      <c r="K1212" s="87"/>
      <c r="L1212" s="62"/>
      <c r="M1212" s="63"/>
      <c r="N1212" s="64"/>
      <c r="O1212" s="58"/>
      <c r="P1212" s="64"/>
      <c r="Q1212" s="58"/>
      <c r="R1212" s="52"/>
      <c r="S1212" s="60"/>
      <c r="T1212" s="60"/>
      <c r="U1212" s="60"/>
      <c r="V1212" s="60"/>
      <c r="W1212" s="20"/>
      <c r="X1212" s="19"/>
      <c r="Y1212" s="19"/>
      <c r="XEU1212" s="189"/>
      <c r="XEV1212" s="189"/>
      <c r="XEW1212" s="189"/>
      <c r="XEX1212" s="189"/>
      <c r="XEY1212" s="189"/>
      <c r="XEZ1212" s="189"/>
      <c r="XFA1212" s="189"/>
      <c r="XFB1212" s="189"/>
      <c r="XFC1212" s="189"/>
      <c r="XFD1212" s="189"/>
    </row>
    <row r="1213" spans="1:25 16375:16384" s="54" customFormat="1" ht="42" customHeight="1" x14ac:dyDescent="0.2">
      <c r="A1213" s="60"/>
      <c r="B1213" s="60"/>
      <c r="C1213" s="61"/>
      <c r="D1213" s="61"/>
      <c r="E1213" s="61"/>
      <c r="F1213" s="61"/>
      <c r="G1213" s="61"/>
      <c r="H1213" s="61"/>
      <c r="I1213" s="60"/>
      <c r="J1213" s="60"/>
      <c r="K1213" s="87"/>
      <c r="L1213" s="62"/>
      <c r="M1213" s="63"/>
      <c r="N1213" s="64"/>
      <c r="O1213" s="58"/>
      <c r="P1213" s="64"/>
      <c r="Q1213" s="58"/>
      <c r="R1213" s="52"/>
      <c r="S1213" s="60"/>
      <c r="T1213" s="60"/>
      <c r="U1213" s="60"/>
      <c r="V1213" s="60"/>
      <c r="W1213" s="20"/>
      <c r="X1213" s="19"/>
      <c r="Y1213" s="19"/>
      <c r="XEU1213" s="189"/>
      <c r="XEV1213" s="189"/>
      <c r="XEW1213" s="189"/>
      <c r="XEX1213" s="189"/>
      <c r="XEY1213" s="189"/>
      <c r="XEZ1213" s="189"/>
      <c r="XFA1213" s="189"/>
      <c r="XFB1213" s="189"/>
      <c r="XFC1213" s="189"/>
      <c r="XFD1213" s="189"/>
    </row>
    <row r="1214" spans="1:25 16375:16384" s="54" customFormat="1" ht="42" customHeight="1" x14ac:dyDescent="0.2">
      <c r="A1214" s="60"/>
      <c r="B1214" s="60"/>
      <c r="C1214" s="61"/>
      <c r="D1214" s="61"/>
      <c r="E1214" s="61"/>
      <c r="F1214" s="61"/>
      <c r="G1214" s="61"/>
      <c r="H1214" s="61"/>
      <c r="I1214" s="60"/>
      <c r="J1214" s="60"/>
      <c r="K1214" s="87"/>
      <c r="L1214" s="62"/>
      <c r="M1214" s="63"/>
      <c r="N1214" s="64"/>
      <c r="O1214" s="58"/>
      <c r="P1214" s="64"/>
      <c r="Q1214" s="58"/>
      <c r="R1214" s="52"/>
      <c r="S1214" s="60"/>
      <c r="T1214" s="60"/>
      <c r="U1214" s="60"/>
      <c r="V1214" s="60"/>
      <c r="W1214" s="20"/>
      <c r="X1214" s="19"/>
      <c r="Y1214" s="19"/>
      <c r="XEU1214" s="189"/>
      <c r="XEV1214" s="189"/>
      <c r="XEW1214" s="189"/>
      <c r="XEX1214" s="189"/>
      <c r="XEY1214" s="189"/>
      <c r="XEZ1214" s="189"/>
      <c r="XFA1214" s="189"/>
      <c r="XFB1214" s="189"/>
      <c r="XFC1214" s="189"/>
      <c r="XFD1214" s="189"/>
    </row>
    <row r="1215" spans="1:25 16375:16384" s="54" customFormat="1" ht="42" customHeight="1" x14ac:dyDescent="0.2">
      <c r="A1215" s="60"/>
      <c r="B1215" s="60"/>
      <c r="C1215" s="61"/>
      <c r="D1215" s="61"/>
      <c r="E1215" s="61"/>
      <c r="F1215" s="61"/>
      <c r="G1215" s="61"/>
      <c r="H1215" s="61"/>
      <c r="I1215" s="60"/>
      <c r="J1215" s="60"/>
      <c r="K1215" s="87"/>
      <c r="L1215" s="62"/>
      <c r="M1215" s="63"/>
      <c r="N1215" s="64"/>
      <c r="O1215" s="58"/>
      <c r="P1215" s="64"/>
      <c r="Q1215" s="58"/>
      <c r="R1215" s="52"/>
      <c r="S1215" s="60"/>
      <c r="T1215" s="60"/>
      <c r="U1215" s="60"/>
      <c r="V1215" s="60"/>
      <c r="W1215" s="20"/>
      <c r="X1215" s="19"/>
      <c r="Y1215" s="19"/>
      <c r="XEU1215" s="189"/>
      <c r="XEV1215" s="189"/>
      <c r="XEW1215" s="189"/>
      <c r="XEX1215" s="189"/>
      <c r="XEY1215" s="189"/>
      <c r="XEZ1215" s="189"/>
      <c r="XFA1215" s="189"/>
      <c r="XFB1215" s="189"/>
      <c r="XFC1215" s="189"/>
      <c r="XFD1215" s="189"/>
    </row>
    <row r="1216" spans="1:25 16375:16384" s="54" customFormat="1" ht="42" customHeight="1" x14ac:dyDescent="0.2">
      <c r="A1216" s="60"/>
      <c r="B1216" s="60"/>
      <c r="C1216" s="61"/>
      <c r="D1216" s="61"/>
      <c r="E1216" s="61"/>
      <c r="F1216" s="61"/>
      <c r="G1216" s="61"/>
      <c r="H1216" s="61"/>
      <c r="I1216" s="60"/>
      <c r="J1216" s="60"/>
      <c r="K1216" s="87"/>
      <c r="L1216" s="62"/>
      <c r="M1216" s="63"/>
      <c r="N1216" s="64"/>
      <c r="O1216" s="58"/>
      <c r="P1216" s="64"/>
      <c r="Q1216" s="58"/>
      <c r="R1216" s="52"/>
      <c r="S1216" s="60"/>
      <c r="T1216" s="60"/>
      <c r="U1216" s="60"/>
      <c r="V1216" s="60"/>
      <c r="W1216" s="20"/>
      <c r="X1216" s="19"/>
      <c r="Y1216" s="19"/>
      <c r="XEU1216" s="189"/>
      <c r="XEV1216" s="189"/>
      <c r="XEW1216" s="189"/>
      <c r="XEX1216" s="189"/>
      <c r="XEY1216" s="189"/>
      <c r="XEZ1216" s="189"/>
      <c r="XFA1216" s="189"/>
      <c r="XFB1216" s="189"/>
      <c r="XFC1216" s="189"/>
      <c r="XFD1216" s="189"/>
    </row>
    <row r="1217" spans="1:25 16375:16384" s="54" customFormat="1" ht="42" customHeight="1" x14ac:dyDescent="0.2">
      <c r="A1217" s="60"/>
      <c r="B1217" s="60"/>
      <c r="C1217" s="61"/>
      <c r="D1217" s="61"/>
      <c r="E1217" s="61"/>
      <c r="F1217" s="61"/>
      <c r="G1217" s="61"/>
      <c r="H1217" s="61"/>
      <c r="I1217" s="60"/>
      <c r="J1217" s="60"/>
      <c r="K1217" s="87"/>
      <c r="L1217" s="62"/>
      <c r="M1217" s="63"/>
      <c r="N1217" s="64"/>
      <c r="O1217" s="58"/>
      <c r="P1217" s="64"/>
      <c r="Q1217" s="58"/>
      <c r="R1217" s="52"/>
      <c r="S1217" s="60"/>
      <c r="T1217" s="60"/>
      <c r="U1217" s="60"/>
      <c r="V1217" s="60"/>
      <c r="W1217" s="20"/>
      <c r="X1217" s="19"/>
      <c r="Y1217" s="19"/>
      <c r="XEU1217" s="189"/>
      <c r="XEV1217" s="189"/>
      <c r="XEW1217" s="189"/>
      <c r="XEX1217" s="189"/>
      <c r="XEY1217" s="189"/>
      <c r="XEZ1217" s="189"/>
      <c r="XFA1217" s="189"/>
      <c r="XFB1217" s="189"/>
      <c r="XFC1217" s="189"/>
      <c r="XFD1217" s="189"/>
    </row>
    <row r="1218" spans="1:25 16375:16384" s="54" customFormat="1" ht="42" customHeight="1" x14ac:dyDescent="0.2">
      <c r="A1218" s="60"/>
      <c r="B1218" s="60"/>
      <c r="C1218" s="61"/>
      <c r="D1218" s="61"/>
      <c r="E1218" s="61"/>
      <c r="F1218" s="61"/>
      <c r="G1218" s="61"/>
      <c r="H1218" s="61"/>
      <c r="I1218" s="60"/>
      <c r="J1218" s="60"/>
      <c r="K1218" s="87"/>
      <c r="L1218" s="62"/>
      <c r="M1218" s="63"/>
      <c r="N1218" s="64"/>
      <c r="O1218" s="58"/>
      <c r="P1218" s="64"/>
      <c r="Q1218" s="58"/>
      <c r="R1218" s="52"/>
      <c r="S1218" s="60"/>
      <c r="T1218" s="60"/>
      <c r="U1218" s="60"/>
      <c r="V1218" s="60"/>
      <c r="W1218" s="20"/>
      <c r="X1218" s="19"/>
      <c r="Y1218" s="19"/>
      <c r="XEU1218" s="189"/>
      <c r="XEV1218" s="189"/>
      <c r="XEW1218" s="189"/>
      <c r="XEX1218" s="189"/>
      <c r="XEY1218" s="189"/>
      <c r="XEZ1218" s="189"/>
      <c r="XFA1218" s="189"/>
      <c r="XFB1218" s="189"/>
      <c r="XFC1218" s="189"/>
      <c r="XFD1218" s="189"/>
    </row>
    <row r="1219" spans="1:25 16375:16384" s="54" customFormat="1" ht="42" customHeight="1" x14ac:dyDescent="0.2">
      <c r="A1219" s="60"/>
      <c r="B1219" s="60"/>
      <c r="C1219" s="61"/>
      <c r="D1219" s="61"/>
      <c r="E1219" s="61"/>
      <c r="F1219" s="61"/>
      <c r="G1219" s="61"/>
      <c r="H1219" s="61"/>
      <c r="I1219" s="60"/>
      <c r="J1219" s="60"/>
      <c r="K1219" s="87"/>
      <c r="L1219" s="62"/>
      <c r="M1219" s="63"/>
      <c r="N1219" s="64"/>
      <c r="O1219" s="58"/>
      <c r="P1219" s="64"/>
      <c r="Q1219" s="58"/>
      <c r="R1219" s="52"/>
      <c r="S1219" s="60"/>
      <c r="T1219" s="60"/>
      <c r="U1219" s="60"/>
      <c r="V1219" s="60"/>
      <c r="W1219" s="20"/>
      <c r="X1219" s="19"/>
      <c r="Y1219" s="19"/>
      <c r="XEU1219" s="189"/>
      <c r="XEV1219" s="189"/>
      <c r="XEW1219" s="189"/>
      <c r="XEX1219" s="189"/>
      <c r="XEY1219" s="189"/>
      <c r="XEZ1219" s="189"/>
      <c r="XFA1219" s="189"/>
      <c r="XFB1219" s="189"/>
      <c r="XFC1219" s="189"/>
      <c r="XFD1219" s="189"/>
    </row>
    <row r="1220" spans="1:25 16375:16384" s="54" customFormat="1" ht="42" customHeight="1" x14ac:dyDescent="0.2">
      <c r="A1220" s="60"/>
      <c r="B1220" s="60"/>
      <c r="C1220" s="61"/>
      <c r="D1220" s="61"/>
      <c r="E1220" s="61"/>
      <c r="F1220" s="61"/>
      <c r="G1220" s="61"/>
      <c r="H1220" s="61"/>
      <c r="I1220" s="60"/>
      <c r="J1220" s="60"/>
      <c r="K1220" s="87"/>
      <c r="L1220" s="62"/>
      <c r="M1220" s="63"/>
      <c r="N1220" s="64"/>
      <c r="O1220" s="58"/>
      <c r="P1220" s="64"/>
      <c r="Q1220" s="58"/>
      <c r="R1220" s="52"/>
      <c r="S1220" s="60"/>
      <c r="T1220" s="60"/>
      <c r="U1220" s="60"/>
      <c r="V1220" s="60"/>
      <c r="W1220" s="20"/>
      <c r="X1220" s="19"/>
      <c r="Y1220" s="19"/>
      <c r="XEU1220" s="189"/>
      <c r="XEV1220" s="189"/>
      <c r="XEW1220" s="189"/>
      <c r="XEX1220" s="189"/>
      <c r="XEY1220" s="189"/>
      <c r="XEZ1220" s="189"/>
      <c r="XFA1220" s="189"/>
      <c r="XFB1220" s="189"/>
      <c r="XFC1220" s="189"/>
      <c r="XFD1220" s="189"/>
    </row>
    <row r="1221" spans="1:25 16375:16384" s="54" customFormat="1" ht="42" customHeight="1" x14ac:dyDescent="0.2">
      <c r="A1221" s="60"/>
      <c r="B1221" s="60"/>
      <c r="C1221" s="61"/>
      <c r="D1221" s="61"/>
      <c r="E1221" s="61"/>
      <c r="F1221" s="61"/>
      <c r="G1221" s="61"/>
      <c r="H1221" s="61"/>
      <c r="I1221" s="60"/>
      <c r="J1221" s="60"/>
      <c r="K1221" s="87"/>
      <c r="L1221" s="62"/>
      <c r="M1221" s="63"/>
      <c r="N1221" s="64"/>
      <c r="O1221" s="58"/>
      <c r="P1221" s="64"/>
      <c r="Q1221" s="58"/>
      <c r="R1221" s="52"/>
      <c r="S1221" s="60"/>
      <c r="T1221" s="60"/>
      <c r="U1221" s="60"/>
      <c r="V1221" s="60"/>
      <c r="W1221" s="20"/>
      <c r="X1221" s="19"/>
      <c r="Y1221" s="19"/>
      <c r="XEU1221" s="189"/>
      <c r="XEV1221" s="189"/>
      <c r="XEW1221" s="189"/>
      <c r="XEX1221" s="189"/>
      <c r="XEY1221" s="189"/>
      <c r="XEZ1221" s="189"/>
      <c r="XFA1221" s="189"/>
      <c r="XFB1221" s="189"/>
      <c r="XFC1221" s="189"/>
      <c r="XFD1221" s="189"/>
    </row>
    <row r="1222" spans="1:25 16375:16384" s="54" customFormat="1" ht="42" customHeight="1" x14ac:dyDescent="0.2">
      <c r="A1222" s="60"/>
      <c r="B1222" s="60"/>
      <c r="C1222" s="61"/>
      <c r="D1222" s="61"/>
      <c r="E1222" s="61"/>
      <c r="F1222" s="61"/>
      <c r="G1222" s="61"/>
      <c r="H1222" s="61"/>
      <c r="I1222" s="60"/>
      <c r="J1222" s="60"/>
      <c r="K1222" s="87"/>
      <c r="L1222" s="62"/>
      <c r="M1222" s="63"/>
      <c r="N1222" s="64"/>
      <c r="O1222" s="58"/>
      <c r="P1222" s="64"/>
      <c r="Q1222" s="58"/>
      <c r="R1222" s="52"/>
      <c r="S1222" s="60"/>
      <c r="T1222" s="60"/>
      <c r="U1222" s="60"/>
      <c r="V1222" s="60"/>
      <c r="W1222" s="20"/>
      <c r="X1222" s="19"/>
      <c r="Y1222" s="19"/>
      <c r="XEU1222" s="189"/>
      <c r="XEV1222" s="189"/>
      <c r="XEW1222" s="189"/>
      <c r="XEX1222" s="189"/>
      <c r="XEY1222" s="189"/>
      <c r="XEZ1222" s="189"/>
      <c r="XFA1222" s="189"/>
      <c r="XFB1222" s="189"/>
      <c r="XFC1222" s="189"/>
      <c r="XFD1222" s="189"/>
    </row>
    <row r="1223" spans="1:25 16375:16384" s="54" customFormat="1" ht="42" customHeight="1" x14ac:dyDescent="0.2">
      <c r="A1223" s="60"/>
      <c r="B1223" s="60"/>
      <c r="C1223" s="61"/>
      <c r="D1223" s="61"/>
      <c r="E1223" s="61"/>
      <c r="F1223" s="61"/>
      <c r="G1223" s="61"/>
      <c r="H1223" s="61"/>
      <c r="I1223" s="60"/>
      <c r="J1223" s="60"/>
      <c r="K1223" s="87"/>
      <c r="L1223" s="62"/>
      <c r="M1223" s="63"/>
      <c r="N1223" s="64"/>
      <c r="O1223" s="58"/>
      <c r="P1223" s="64"/>
      <c r="Q1223" s="58"/>
      <c r="R1223" s="52"/>
      <c r="S1223" s="60"/>
      <c r="T1223" s="60"/>
      <c r="U1223" s="60"/>
      <c r="V1223" s="60"/>
      <c r="W1223" s="20"/>
      <c r="X1223" s="19"/>
      <c r="Y1223" s="19"/>
      <c r="XEU1223" s="189"/>
      <c r="XEV1223" s="189"/>
      <c r="XEW1223" s="189"/>
      <c r="XEX1223" s="189"/>
      <c r="XEY1223" s="189"/>
      <c r="XEZ1223" s="189"/>
      <c r="XFA1223" s="189"/>
      <c r="XFB1223" s="189"/>
      <c r="XFC1223" s="189"/>
      <c r="XFD1223" s="189"/>
    </row>
    <row r="1224" spans="1:25 16375:16384" s="54" customFormat="1" ht="42" customHeight="1" x14ac:dyDescent="0.2">
      <c r="A1224" s="60"/>
      <c r="B1224" s="60"/>
      <c r="C1224" s="61"/>
      <c r="D1224" s="61"/>
      <c r="E1224" s="61"/>
      <c r="F1224" s="61"/>
      <c r="G1224" s="61"/>
      <c r="H1224" s="61"/>
      <c r="I1224" s="60"/>
      <c r="J1224" s="60"/>
      <c r="K1224" s="87"/>
      <c r="L1224" s="62"/>
      <c r="M1224" s="63"/>
      <c r="N1224" s="64"/>
      <c r="O1224" s="58"/>
      <c r="P1224" s="64"/>
      <c r="Q1224" s="58"/>
      <c r="R1224" s="52"/>
      <c r="S1224" s="60"/>
      <c r="T1224" s="60"/>
      <c r="U1224" s="60"/>
      <c r="V1224" s="60"/>
      <c r="W1224" s="20"/>
      <c r="X1224" s="19"/>
      <c r="Y1224" s="19"/>
      <c r="XEU1224" s="189"/>
      <c r="XEV1224" s="189"/>
      <c r="XEW1224" s="189"/>
      <c r="XEX1224" s="189"/>
      <c r="XEY1224" s="189"/>
      <c r="XEZ1224" s="189"/>
      <c r="XFA1224" s="189"/>
      <c r="XFB1224" s="189"/>
      <c r="XFC1224" s="189"/>
      <c r="XFD1224" s="189"/>
    </row>
    <row r="1225" spans="1:25 16375:16384" s="54" customFormat="1" ht="42" customHeight="1" x14ac:dyDescent="0.2">
      <c r="A1225" s="60"/>
      <c r="B1225" s="60"/>
      <c r="C1225" s="61"/>
      <c r="D1225" s="61"/>
      <c r="E1225" s="61"/>
      <c r="F1225" s="61"/>
      <c r="G1225" s="61"/>
      <c r="H1225" s="61"/>
      <c r="I1225" s="60"/>
      <c r="J1225" s="60"/>
      <c r="K1225" s="87"/>
      <c r="L1225" s="62"/>
      <c r="M1225" s="63"/>
      <c r="N1225" s="64"/>
      <c r="O1225" s="58"/>
      <c r="P1225" s="64"/>
      <c r="Q1225" s="58"/>
      <c r="R1225" s="52"/>
      <c r="S1225" s="60"/>
      <c r="T1225" s="60"/>
      <c r="U1225" s="60"/>
      <c r="V1225" s="60"/>
      <c r="W1225" s="20"/>
      <c r="X1225" s="19"/>
      <c r="Y1225" s="19"/>
      <c r="XEU1225" s="189"/>
      <c r="XEV1225" s="189"/>
      <c r="XEW1225" s="189"/>
      <c r="XEX1225" s="189"/>
      <c r="XEY1225" s="189"/>
      <c r="XEZ1225" s="189"/>
      <c r="XFA1225" s="189"/>
      <c r="XFB1225" s="189"/>
      <c r="XFC1225" s="189"/>
      <c r="XFD1225" s="189"/>
    </row>
    <row r="1226" spans="1:25 16375:16384" s="54" customFormat="1" ht="42" customHeight="1" x14ac:dyDescent="0.2">
      <c r="A1226" s="60"/>
      <c r="B1226" s="60"/>
      <c r="C1226" s="61"/>
      <c r="D1226" s="61"/>
      <c r="E1226" s="61"/>
      <c r="F1226" s="61"/>
      <c r="G1226" s="61"/>
      <c r="H1226" s="61"/>
      <c r="I1226" s="60"/>
      <c r="J1226" s="60"/>
      <c r="K1226" s="87"/>
      <c r="L1226" s="62"/>
      <c r="M1226" s="63"/>
      <c r="N1226" s="64"/>
      <c r="O1226" s="58"/>
      <c r="P1226" s="64"/>
      <c r="Q1226" s="58"/>
      <c r="R1226" s="52"/>
      <c r="S1226" s="60"/>
      <c r="T1226" s="60"/>
      <c r="U1226" s="60"/>
      <c r="V1226" s="60"/>
      <c r="W1226" s="20"/>
      <c r="X1226" s="19"/>
      <c r="Y1226" s="19"/>
      <c r="XEU1226" s="189"/>
      <c r="XEV1226" s="189"/>
      <c r="XEW1226" s="189"/>
      <c r="XEX1226" s="189"/>
      <c r="XEY1226" s="189"/>
      <c r="XEZ1226" s="189"/>
      <c r="XFA1226" s="189"/>
      <c r="XFB1226" s="189"/>
      <c r="XFC1226" s="189"/>
      <c r="XFD1226" s="189"/>
    </row>
    <row r="1227" spans="1:25 16375:16384" s="54" customFormat="1" ht="42" customHeight="1" x14ac:dyDescent="0.2">
      <c r="A1227" s="60"/>
      <c r="B1227" s="60"/>
      <c r="C1227" s="61"/>
      <c r="D1227" s="61"/>
      <c r="E1227" s="61"/>
      <c r="F1227" s="61"/>
      <c r="G1227" s="61"/>
      <c r="H1227" s="61"/>
      <c r="I1227" s="60"/>
      <c r="J1227" s="60"/>
      <c r="K1227" s="87"/>
      <c r="L1227" s="62"/>
      <c r="M1227" s="63"/>
      <c r="N1227" s="64"/>
      <c r="O1227" s="58"/>
      <c r="P1227" s="64"/>
      <c r="Q1227" s="58"/>
      <c r="R1227" s="52"/>
      <c r="S1227" s="60"/>
      <c r="T1227" s="60"/>
      <c r="U1227" s="60"/>
      <c r="V1227" s="60"/>
      <c r="W1227" s="20"/>
      <c r="X1227" s="19"/>
      <c r="Y1227" s="19"/>
      <c r="XEU1227" s="189"/>
      <c r="XEV1227" s="189"/>
      <c r="XEW1227" s="189"/>
      <c r="XEX1227" s="189"/>
      <c r="XEY1227" s="189"/>
      <c r="XEZ1227" s="189"/>
      <c r="XFA1227" s="189"/>
      <c r="XFB1227" s="189"/>
      <c r="XFC1227" s="189"/>
      <c r="XFD1227" s="189"/>
    </row>
    <row r="1228" spans="1:25 16375:16384" s="54" customFormat="1" ht="42" customHeight="1" x14ac:dyDescent="0.2">
      <c r="A1228" s="60"/>
      <c r="B1228" s="60"/>
      <c r="C1228" s="61"/>
      <c r="D1228" s="61"/>
      <c r="E1228" s="61"/>
      <c r="F1228" s="61"/>
      <c r="G1228" s="61"/>
      <c r="H1228" s="61"/>
      <c r="I1228" s="60"/>
      <c r="J1228" s="60"/>
      <c r="K1228" s="87"/>
      <c r="L1228" s="62"/>
      <c r="M1228" s="63"/>
      <c r="N1228" s="64"/>
      <c r="O1228" s="58"/>
      <c r="P1228" s="64"/>
      <c r="Q1228" s="58"/>
      <c r="R1228" s="52"/>
      <c r="S1228" s="60"/>
      <c r="T1228" s="60"/>
      <c r="U1228" s="60"/>
      <c r="V1228" s="60"/>
      <c r="W1228" s="20"/>
      <c r="X1228" s="19"/>
      <c r="Y1228" s="19"/>
      <c r="XEU1228" s="189"/>
      <c r="XEV1228" s="189"/>
      <c r="XEW1228" s="189"/>
      <c r="XEX1228" s="189"/>
      <c r="XEY1228" s="189"/>
      <c r="XEZ1228" s="189"/>
      <c r="XFA1228" s="189"/>
      <c r="XFB1228" s="189"/>
      <c r="XFC1228" s="189"/>
      <c r="XFD1228" s="189"/>
    </row>
    <row r="1229" spans="1:25 16375:16384" s="54" customFormat="1" ht="42" customHeight="1" x14ac:dyDescent="0.2">
      <c r="A1229" s="60"/>
      <c r="B1229" s="60"/>
      <c r="C1229" s="61"/>
      <c r="D1229" s="61"/>
      <c r="E1229" s="61"/>
      <c r="F1229" s="61"/>
      <c r="G1229" s="61"/>
      <c r="H1229" s="61"/>
      <c r="I1229" s="60"/>
      <c r="J1229" s="60"/>
      <c r="K1229" s="87"/>
      <c r="L1229" s="62"/>
      <c r="M1229" s="63"/>
      <c r="N1229" s="64"/>
      <c r="O1229" s="58"/>
      <c r="P1229" s="64"/>
      <c r="Q1229" s="58"/>
      <c r="R1229" s="52"/>
      <c r="S1229" s="60"/>
      <c r="T1229" s="60"/>
      <c r="U1229" s="60"/>
      <c r="V1229" s="60"/>
      <c r="W1229" s="20"/>
      <c r="X1229" s="19"/>
      <c r="Y1229" s="19"/>
      <c r="XEU1229" s="189"/>
      <c r="XEV1229" s="189"/>
      <c r="XEW1229" s="189"/>
      <c r="XEX1229" s="189"/>
      <c r="XEY1229" s="189"/>
      <c r="XEZ1229" s="189"/>
      <c r="XFA1229" s="189"/>
      <c r="XFB1229" s="189"/>
      <c r="XFC1229" s="189"/>
      <c r="XFD1229" s="189"/>
    </row>
    <row r="1230" spans="1:25 16375:16384" s="54" customFormat="1" ht="42" customHeight="1" x14ac:dyDescent="0.2">
      <c r="A1230" s="60"/>
      <c r="B1230" s="60"/>
      <c r="C1230" s="61"/>
      <c r="D1230" s="61"/>
      <c r="E1230" s="61"/>
      <c r="F1230" s="61"/>
      <c r="G1230" s="61"/>
      <c r="H1230" s="61"/>
      <c r="I1230" s="60"/>
      <c r="J1230" s="60"/>
      <c r="K1230" s="87"/>
      <c r="L1230" s="62"/>
      <c r="M1230" s="63"/>
      <c r="N1230" s="64"/>
      <c r="O1230" s="58"/>
      <c r="P1230" s="64"/>
      <c r="Q1230" s="58"/>
      <c r="R1230" s="52"/>
      <c r="S1230" s="60"/>
      <c r="T1230" s="60"/>
      <c r="U1230" s="60"/>
      <c r="V1230" s="60"/>
      <c r="W1230" s="20"/>
      <c r="X1230" s="19"/>
      <c r="Y1230" s="19"/>
      <c r="XEU1230" s="189"/>
      <c r="XEV1230" s="189"/>
      <c r="XEW1230" s="189"/>
      <c r="XEX1230" s="189"/>
      <c r="XEY1230" s="189"/>
      <c r="XEZ1230" s="189"/>
      <c r="XFA1230" s="189"/>
      <c r="XFB1230" s="189"/>
      <c r="XFC1230" s="189"/>
      <c r="XFD1230" s="189"/>
    </row>
    <row r="1231" spans="1:25 16375:16384" s="54" customFormat="1" ht="42" customHeight="1" x14ac:dyDescent="0.2">
      <c r="A1231" s="60"/>
      <c r="B1231" s="60"/>
      <c r="C1231" s="61"/>
      <c r="D1231" s="61"/>
      <c r="E1231" s="61"/>
      <c r="F1231" s="61"/>
      <c r="G1231" s="61"/>
      <c r="H1231" s="61"/>
      <c r="I1231" s="60"/>
      <c r="J1231" s="60"/>
      <c r="K1231" s="87"/>
      <c r="L1231" s="62"/>
      <c r="M1231" s="63"/>
      <c r="N1231" s="64"/>
      <c r="O1231" s="58"/>
      <c r="P1231" s="64"/>
      <c r="Q1231" s="58"/>
      <c r="R1231" s="52"/>
      <c r="S1231" s="60"/>
      <c r="T1231" s="60"/>
      <c r="U1231" s="60"/>
      <c r="V1231" s="60"/>
      <c r="W1231" s="20"/>
      <c r="X1231" s="19"/>
      <c r="Y1231" s="19"/>
      <c r="XEU1231" s="189"/>
      <c r="XEV1231" s="189"/>
      <c r="XEW1231" s="189"/>
      <c r="XEX1231" s="189"/>
      <c r="XEY1231" s="189"/>
      <c r="XEZ1231" s="189"/>
      <c r="XFA1231" s="189"/>
      <c r="XFB1231" s="189"/>
      <c r="XFC1231" s="189"/>
      <c r="XFD1231" s="189"/>
    </row>
    <row r="1232" spans="1:25 16375:16384" s="54" customFormat="1" ht="42" customHeight="1" x14ac:dyDescent="0.2">
      <c r="A1232" s="60"/>
      <c r="B1232" s="60"/>
      <c r="C1232" s="61"/>
      <c r="D1232" s="61"/>
      <c r="E1232" s="61"/>
      <c r="F1232" s="61"/>
      <c r="G1232" s="61"/>
      <c r="H1232" s="61"/>
      <c r="I1232" s="60"/>
      <c r="J1232" s="60"/>
      <c r="K1232" s="87"/>
      <c r="L1232" s="62"/>
      <c r="M1232" s="63"/>
      <c r="N1232" s="64"/>
      <c r="O1232" s="58"/>
      <c r="P1232" s="64"/>
      <c r="Q1232" s="58"/>
      <c r="R1232" s="52"/>
      <c r="S1232" s="60"/>
      <c r="T1232" s="60"/>
      <c r="U1232" s="60"/>
      <c r="V1232" s="60"/>
      <c r="W1232" s="20"/>
      <c r="X1232" s="19"/>
      <c r="Y1232" s="19"/>
      <c r="XEU1232" s="189"/>
      <c r="XEV1232" s="189"/>
      <c r="XEW1232" s="189"/>
      <c r="XEX1232" s="189"/>
      <c r="XEY1232" s="189"/>
      <c r="XEZ1232" s="189"/>
      <c r="XFA1232" s="189"/>
      <c r="XFB1232" s="189"/>
      <c r="XFC1232" s="189"/>
      <c r="XFD1232" s="189"/>
    </row>
    <row r="1233" spans="1:25 16375:16384" s="54" customFormat="1" ht="42" customHeight="1" x14ac:dyDescent="0.2">
      <c r="A1233" s="60"/>
      <c r="B1233" s="60"/>
      <c r="C1233" s="61"/>
      <c r="D1233" s="61"/>
      <c r="E1233" s="61"/>
      <c r="F1233" s="61"/>
      <c r="G1233" s="61"/>
      <c r="H1233" s="61"/>
      <c r="I1233" s="60"/>
      <c r="J1233" s="60"/>
      <c r="K1233" s="87"/>
      <c r="L1233" s="62"/>
      <c r="M1233" s="63"/>
      <c r="N1233" s="64"/>
      <c r="O1233" s="58"/>
      <c r="P1233" s="64"/>
      <c r="Q1233" s="58"/>
      <c r="R1233" s="52"/>
      <c r="S1233" s="60"/>
      <c r="T1233" s="60"/>
      <c r="U1233" s="60"/>
      <c r="V1233" s="60"/>
      <c r="W1233" s="20"/>
      <c r="X1233" s="19"/>
      <c r="Y1233" s="19"/>
      <c r="XEU1233" s="189"/>
      <c r="XEV1233" s="189"/>
      <c r="XEW1233" s="189"/>
      <c r="XEX1233" s="189"/>
      <c r="XEY1233" s="189"/>
      <c r="XEZ1233" s="189"/>
      <c r="XFA1233" s="189"/>
      <c r="XFB1233" s="189"/>
      <c r="XFC1233" s="189"/>
      <c r="XFD1233" s="189"/>
    </row>
    <row r="1234" spans="1:25 16375:16384" s="54" customFormat="1" ht="42" customHeight="1" x14ac:dyDescent="0.2">
      <c r="A1234" s="60"/>
      <c r="B1234" s="60"/>
      <c r="C1234" s="61"/>
      <c r="D1234" s="61"/>
      <c r="E1234" s="61"/>
      <c r="F1234" s="61"/>
      <c r="G1234" s="61"/>
      <c r="H1234" s="61"/>
      <c r="I1234" s="60"/>
      <c r="J1234" s="60"/>
      <c r="K1234" s="87"/>
      <c r="L1234" s="62"/>
      <c r="M1234" s="63"/>
      <c r="N1234" s="64"/>
      <c r="O1234" s="58"/>
      <c r="P1234" s="64"/>
      <c r="Q1234" s="58"/>
      <c r="R1234" s="52"/>
      <c r="S1234" s="60"/>
      <c r="T1234" s="60"/>
      <c r="U1234" s="60"/>
      <c r="V1234" s="60"/>
      <c r="W1234" s="20"/>
      <c r="X1234" s="19"/>
      <c r="Y1234" s="19"/>
      <c r="XEU1234" s="189"/>
      <c r="XEV1234" s="189"/>
      <c r="XEW1234" s="189"/>
      <c r="XEX1234" s="189"/>
      <c r="XEY1234" s="189"/>
      <c r="XEZ1234" s="189"/>
      <c r="XFA1234" s="189"/>
      <c r="XFB1234" s="189"/>
      <c r="XFC1234" s="189"/>
      <c r="XFD1234" s="189"/>
    </row>
    <row r="1235" spans="1:25 16375:16384" s="54" customFormat="1" ht="42" customHeight="1" x14ac:dyDescent="0.2">
      <c r="A1235" s="60"/>
      <c r="B1235" s="60"/>
      <c r="C1235" s="61"/>
      <c r="D1235" s="61"/>
      <c r="E1235" s="61"/>
      <c r="F1235" s="61"/>
      <c r="G1235" s="61"/>
      <c r="H1235" s="61"/>
      <c r="I1235" s="60"/>
      <c r="J1235" s="60"/>
      <c r="K1235" s="87"/>
      <c r="L1235" s="62"/>
      <c r="M1235" s="63"/>
      <c r="N1235" s="64"/>
      <c r="O1235" s="58"/>
      <c r="P1235" s="64"/>
      <c r="Q1235" s="58"/>
      <c r="R1235" s="52"/>
      <c r="S1235" s="60"/>
      <c r="T1235" s="60"/>
      <c r="U1235" s="60"/>
      <c r="V1235" s="60"/>
      <c r="W1235" s="20"/>
      <c r="X1235" s="19"/>
      <c r="Y1235" s="19"/>
      <c r="XEU1235" s="189"/>
      <c r="XEV1235" s="189"/>
      <c r="XEW1235" s="189"/>
      <c r="XEX1235" s="189"/>
      <c r="XEY1235" s="189"/>
      <c r="XEZ1235" s="189"/>
      <c r="XFA1235" s="189"/>
      <c r="XFB1235" s="189"/>
      <c r="XFC1235" s="189"/>
      <c r="XFD1235" s="189"/>
    </row>
    <row r="1236" spans="1:25 16375:16384" s="54" customFormat="1" ht="42" customHeight="1" x14ac:dyDescent="0.2">
      <c r="A1236" s="60"/>
      <c r="B1236" s="60"/>
      <c r="C1236" s="61"/>
      <c r="D1236" s="61"/>
      <c r="E1236" s="61"/>
      <c r="F1236" s="61"/>
      <c r="G1236" s="61"/>
      <c r="H1236" s="61"/>
      <c r="I1236" s="60"/>
      <c r="J1236" s="60"/>
      <c r="K1236" s="87"/>
      <c r="L1236" s="62"/>
      <c r="M1236" s="63"/>
      <c r="N1236" s="64"/>
      <c r="O1236" s="58"/>
      <c r="P1236" s="64"/>
      <c r="Q1236" s="58"/>
      <c r="R1236" s="52"/>
      <c r="S1236" s="60"/>
      <c r="T1236" s="60"/>
      <c r="U1236" s="60"/>
      <c r="V1236" s="60"/>
      <c r="W1236" s="20"/>
      <c r="X1236" s="19"/>
      <c r="Y1236" s="19"/>
      <c r="XEU1236" s="189"/>
      <c r="XEV1236" s="189"/>
      <c r="XEW1236" s="189"/>
      <c r="XEX1236" s="189"/>
      <c r="XEY1236" s="189"/>
      <c r="XEZ1236" s="189"/>
      <c r="XFA1236" s="189"/>
      <c r="XFB1236" s="189"/>
      <c r="XFC1236" s="189"/>
      <c r="XFD1236" s="189"/>
    </row>
    <row r="1237" spans="1:25 16375:16384" s="54" customFormat="1" ht="42" customHeight="1" x14ac:dyDescent="0.2">
      <c r="A1237" s="60"/>
      <c r="B1237" s="60"/>
      <c r="C1237" s="61"/>
      <c r="D1237" s="61"/>
      <c r="E1237" s="61"/>
      <c r="F1237" s="61"/>
      <c r="G1237" s="61"/>
      <c r="H1237" s="61"/>
      <c r="I1237" s="60"/>
      <c r="J1237" s="60"/>
      <c r="K1237" s="87"/>
      <c r="L1237" s="62"/>
      <c r="M1237" s="63"/>
      <c r="N1237" s="64"/>
      <c r="O1237" s="58"/>
      <c r="P1237" s="64"/>
      <c r="Q1237" s="58"/>
      <c r="R1237" s="52"/>
      <c r="S1237" s="60"/>
      <c r="T1237" s="60"/>
      <c r="U1237" s="60"/>
      <c r="V1237" s="60"/>
      <c r="W1237" s="20"/>
      <c r="X1237" s="19"/>
      <c r="Y1237" s="19"/>
      <c r="XEU1237" s="189"/>
      <c r="XEV1237" s="189"/>
      <c r="XEW1237" s="189"/>
      <c r="XEX1237" s="189"/>
      <c r="XEY1237" s="189"/>
      <c r="XEZ1237" s="189"/>
      <c r="XFA1237" s="189"/>
      <c r="XFB1237" s="189"/>
      <c r="XFC1237" s="189"/>
      <c r="XFD1237" s="189"/>
    </row>
    <row r="1238" spans="1:25 16375:16384" s="54" customFormat="1" ht="42" customHeight="1" x14ac:dyDescent="0.2">
      <c r="A1238" s="60"/>
      <c r="B1238" s="60"/>
      <c r="C1238" s="61"/>
      <c r="D1238" s="61"/>
      <c r="E1238" s="61"/>
      <c r="F1238" s="61"/>
      <c r="G1238" s="61"/>
      <c r="H1238" s="61"/>
      <c r="I1238" s="60"/>
      <c r="J1238" s="60"/>
      <c r="K1238" s="87"/>
      <c r="L1238" s="62"/>
      <c r="M1238" s="63"/>
      <c r="N1238" s="64"/>
      <c r="O1238" s="58"/>
      <c r="P1238" s="64"/>
      <c r="Q1238" s="58"/>
      <c r="R1238" s="52"/>
      <c r="S1238" s="60"/>
      <c r="T1238" s="60"/>
      <c r="U1238" s="60"/>
      <c r="V1238" s="60"/>
      <c r="W1238" s="20"/>
      <c r="X1238" s="19"/>
      <c r="Y1238" s="19"/>
      <c r="XEU1238" s="189"/>
      <c r="XEV1238" s="189"/>
      <c r="XEW1238" s="189"/>
      <c r="XEX1238" s="189"/>
      <c r="XEY1238" s="189"/>
      <c r="XEZ1238" s="189"/>
      <c r="XFA1238" s="189"/>
      <c r="XFB1238" s="189"/>
      <c r="XFC1238" s="189"/>
      <c r="XFD1238" s="189"/>
    </row>
    <row r="1239" spans="1:25 16375:16384" s="54" customFormat="1" ht="42" customHeight="1" x14ac:dyDescent="0.2">
      <c r="A1239" s="60"/>
      <c r="B1239" s="60"/>
      <c r="C1239" s="61"/>
      <c r="D1239" s="61"/>
      <c r="E1239" s="61"/>
      <c r="F1239" s="61"/>
      <c r="G1239" s="61"/>
      <c r="H1239" s="61"/>
      <c r="I1239" s="60"/>
      <c r="J1239" s="60"/>
      <c r="K1239" s="87"/>
      <c r="L1239" s="62"/>
      <c r="M1239" s="63"/>
      <c r="N1239" s="64"/>
      <c r="O1239" s="58"/>
      <c r="P1239" s="64"/>
      <c r="Q1239" s="58"/>
      <c r="R1239" s="52"/>
      <c r="S1239" s="60"/>
      <c r="T1239" s="60"/>
      <c r="U1239" s="60"/>
      <c r="V1239" s="60"/>
      <c r="W1239" s="20"/>
      <c r="X1239" s="19"/>
      <c r="Y1239" s="19"/>
      <c r="XEU1239" s="189"/>
      <c r="XEV1239" s="189"/>
      <c r="XEW1239" s="189"/>
      <c r="XEX1239" s="189"/>
      <c r="XEY1239" s="189"/>
      <c r="XEZ1239" s="189"/>
      <c r="XFA1239" s="189"/>
      <c r="XFB1239" s="189"/>
      <c r="XFC1239" s="189"/>
      <c r="XFD1239" s="189"/>
    </row>
    <row r="1240" spans="1:25 16375:16384" s="54" customFormat="1" ht="42" customHeight="1" x14ac:dyDescent="0.2">
      <c r="A1240" s="60"/>
      <c r="B1240" s="60"/>
      <c r="C1240" s="61"/>
      <c r="D1240" s="61"/>
      <c r="E1240" s="61"/>
      <c r="F1240" s="61"/>
      <c r="G1240" s="61"/>
      <c r="H1240" s="61"/>
      <c r="I1240" s="60"/>
      <c r="J1240" s="60"/>
      <c r="K1240" s="87"/>
      <c r="L1240" s="62"/>
      <c r="M1240" s="63"/>
      <c r="N1240" s="64"/>
      <c r="O1240" s="58"/>
      <c r="P1240" s="64"/>
      <c r="Q1240" s="58"/>
      <c r="R1240" s="52"/>
      <c r="S1240" s="60"/>
      <c r="T1240" s="60"/>
      <c r="U1240" s="60"/>
      <c r="V1240" s="60"/>
      <c r="W1240" s="20"/>
      <c r="X1240" s="19"/>
      <c r="Y1240" s="19"/>
      <c r="XEU1240" s="189"/>
      <c r="XEV1240" s="189"/>
      <c r="XEW1240" s="189"/>
      <c r="XEX1240" s="189"/>
      <c r="XEY1240" s="189"/>
      <c r="XEZ1240" s="189"/>
      <c r="XFA1240" s="189"/>
      <c r="XFB1240" s="189"/>
      <c r="XFC1240" s="189"/>
      <c r="XFD1240" s="189"/>
    </row>
    <row r="1241" spans="1:25 16375:16384" s="54" customFormat="1" ht="42" customHeight="1" x14ac:dyDescent="0.2">
      <c r="A1241" s="60"/>
      <c r="B1241" s="60"/>
      <c r="C1241" s="61"/>
      <c r="D1241" s="61"/>
      <c r="E1241" s="61"/>
      <c r="F1241" s="61"/>
      <c r="G1241" s="61"/>
      <c r="H1241" s="61"/>
      <c r="I1241" s="60"/>
      <c r="J1241" s="60"/>
      <c r="K1241" s="87"/>
      <c r="L1241" s="62"/>
      <c r="M1241" s="63"/>
      <c r="N1241" s="64"/>
      <c r="O1241" s="58"/>
      <c r="P1241" s="64"/>
      <c r="Q1241" s="58"/>
      <c r="R1241" s="52"/>
      <c r="S1241" s="60"/>
      <c r="T1241" s="60"/>
      <c r="U1241" s="60"/>
      <c r="V1241" s="60"/>
      <c r="W1241" s="20"/>
      <c r="X1241" s="19"/>
      <c r="Y1241" s="19"/>
      <c r="XEU1241" s="189"/>
      <c r="XEV1241" s="189"/>
      <c r="XEW1241" s="189"/>
      <c r="XEX1241" s="189"/>
      <c r="XEY1241" s="189"/>
      <c r="XEZ1241" s="189"/>
      <c r="XFA1241" s="189"/>
      <c r="XFB1241" s="189"/>
      <c r="XFC1241" s="189"/>
      <c r="XFD1241" s="189"/>
    </row>
    <row r="1242" spans="1:25 16375:16384" s="54" customFormat="1" ht="42" customHeight="1" x14ac:dyDescent="0.2">
      <c r="A1242" s="60"/>
      <c r="B1242" s="60"/>
      <c r="C1242" s="61"/>
      <c r="D1242" s="61"/>
      <c r="E1242" s="61"/>
      <c r="F1242" s="61"/>
      <c r="G1242" s="61"/>
      <c r="H1242" s="61"/>
      <c r="I1242" s="60"/>
      <c r="J1242" s="60"/>
      <c r="K1242" s="87"/>
      <c r="L1242" s="62"/>
      <c r="M1242" s="63"/>
      <c r="N1242" s="64"/>
      <c r="O1242" s="58"/>
      <c r="P1242" s="64"/>
      <c r="Q1242" s="58"/>
      <c r="R1242" s="52"/>
      <c r="S1242" s="60"/>
      <c r="T1242" s="60"/>
      <c r="U1242" s="60"/>
      <c r="V1242" s="60"/>
      <c r="W1242" s="20"/>
      <c r="X1242" s="19"/>
      <c r="Y1242" s="19"/>
      <c r="XEU1242" s="189"/>
      <c r="XEV1242" s="189"/>
      <c r="XEW1242" s="189"/>
      <c r="XEX1242" s="189"/>
      <c r="XEY1242" s="189"/>
      <c r="XEZ1242" s="189"/>
      <c r="XFA1242" s="189"/>
      <c r="XFB1242" s="189"/>
      <c r="XFC1242" s="189"/>
      <c r="XFD1242" s="189"/>
    </row>
    <row r="1243" spans="1:25 16375:16384" s="54" customFormat="1" ht="42" customHeight="1" x14ac:dyDescent="0.2">
      <c r="A1243" s="60"/>
      <c r="B1243" s="60"/>
      <c r="C1243" s="61"/>
      <c r="D1243" s="61"/>
      <c r="E1243" s="61"/>
      <c r="F1243" s="61"/>
      <c r="G1243" s="61"/>
      <c r="H1243" s="61"/>
      <c r="I1243" s="60"/>
      <c r="J1243" s="60"/>
      <c r="K1243" s="87"/>
      <c r="L1243" s="62"/>
      <c r="M1243" s="63"/>
      <c r="N1243" s="64"/>
      <c r="O1243" s="58"/>
      <c r="P1243" s="64"/>
      <c r="Q1243" s="58"/>
      <c r="R1243" s="52"/>
      <c r="S1243" s="60"/>
      <c r="T1243" s="60"/>
      <c r="U1243" s="60"/>
      <c r="V1243" s="60"/>
      <c r="W1243" s="20"/>
      <c r="X1243" s="19"/>
      <c r="Y1243" s="19"/>
      <c r="XEU1243" s="189"/>
      <c r="XEV1243" s="189"/>
      <c r="XEW1243" s="189"/>
      <c r="XEX1243" s="189"/>
      <c r="XEY1243" s="189"/>
      <c r="XEZ1243" s="189"/>
      <c r="XFA1243" s="189"/>
      <c r="XFB1243" s="189"/>
      <c r="XFC1243" s="189"/>
      <c r="XFD1243" s="189"/>
    </row>
    <row r="1244" spans="1:25 16375:16384" s="54" customFormat="1" ht="42" customHeight="1" x14ac:dyDescent="0.2">
      <c r="A1244" s="60"/>
      <c r="B1244" s="60"/>
      <c r="C1244" s="61"/>
      <c r="D1244" s="61"/>
      <c r="E1244" s="61"/>
      <c r="F1244" s="61"/>
      <c r="G1244" s="61"/>
      <c r="H1244" s="61"/>
      <c r="I1244" s="60"/>
      <c r="J1244" s="60"/>
      <c r="K1244" s="87"/>
      <c r="L1244" s="62"/>
      <c r="M1244" s="63"/>
      <c r="N1244" s="64"/>
      <c r="O1244" s="58"/>
      <c r="P1244" s="64"/>
      <c r="Q1244" s="58"/>
      <c r="R1244" s="52"/>
      <c r="S1244" s="60"/>
      <c r="T1244" s="60"/>
      <c r="U1244" s="60"/>
      <c r="V1244" s="60"/>
      <c r="W1244" s="20"/>
      <c r="X1244" s="19"/>
      <c r="Y1244" s="19"/>
      <c r="XEU1244" s="189"/>
      <c r="XEV1244" s="189"/>
      <c r="XEW1244" s="189"/>
      <c r="XEX1244" s="189"/>
      <c r="XEY1244" s="189"/>
      <c r="XEZ1244" s="189"/>
      <c r="XFA1244" s="189"/>
      <c r="XFB1244" s="189"/>
      <c r="XFC1244" s="189"/>
      <c r="XFD1244" s="189"/>
    </row>
    <row r="1245" spans="1:25 16375:16384" s="54" customFormat="1" ht="42" customHeight="1" x14ac:dyDescent="0.2">
      <c r="A1245" s="60"/>
      <c r="B1245" s="60"/>
      <c r="C1245" s="61"/>
      <c r="D1245" s="61"/>
      <c r="E1245" s="61"/>
      <c r="F1245" s="61"/>
      <c r="G1245" s="61"/>
      <c r="H1245" s="61"/>
      <c r="I1245" s="60"/>
      <c r="J1245" s="60"/>
      <c r="K1245" s="87"/>
      <c r="L1245" s="62"/>
      <c r="M1245" s="63"/>
      <c r="N1245" s="64"/>
      <c r="O1245" s="58"/>
      <c r="P1245" s="64"/>
      <c r="Q1245" s="58"/>
      <c r="R1245" s="52"/>
      <c r="S1245" s="60"/>
      <c r="T1245" s="60"/>
      <c r="U1245" s="60"/>
      <c r="V1245" s="60"/>
      <c r="W1245" s="20"/>
      <c r="X1245" s="19"/>
      <c r="Y1245" s="19"/>
      <c r="XEU1245" s="189"/>
      <c r="XEV1245" s="189"/>
      <c r="XEW1245" s="189"/>
      <c r="XEX1245" s="189"/>
      <c r="XEY1245" s="189"/>
      <c r="XEZ1245" s="189"/>
      <c r="XFA1245" s="189"/>
      <c r="XFB1245" s="189"/>
      <c r="XFC1245" s="189"/>
      <c r="XFD1245" s="189"/>
    </row>
    <row r="1246" spans="1:25 16375:16384" s="54" customFormat="1" ht="42" customHeight="1" x14ac:dyDescent="0.2">
      <c r="A1246" s="60"/>
      <c r="B1246" s="60"/>
      <c r="C1246" s="61"/>
      <c r="D1246" s="61"/>
      <c r="E1246" s="61"/>
      <c r="F1246" s="61"/>
      <c r="G1246" s="61"/>
      <c r="H1246" s="61"/>
      <c r="I1246" s="60"/>
      <c r="J1246" s="60"/>
      <c r="K1246" s="87"/>
      <c r="L1246" s="62"/>
      <c r="M1246" s="63"/>
      <c r="N1246" s="64"/>
      <c r="O1246" s="58"/>
      <c r="P1246" s="64"/>
      <c r="Q1246" s="58"/>
      <c r="R1246" s="52"/>
      <c r="S1246" s="60"/>
      <c r="T1246" s="60"/>
      <c r="U1246" s="60"/>
      <c r="V1246" s="60"/>
      <c r="W1246" s="20"/>
      <c r="X1246" s="19"/>
      <c r="Y1246" s="19"/>
      <c r="XEU1246" s="189"/>
      <c r="XEV1246" s="189"/>
      <c r="XEW1246" s="189"/>
      <c r="XEX1246" s="189"/>
      <c r="XEY1246" s="189"/>
      <c r="XEZ1246" s="189"/>
      <c r="XFA1246" s="189"/>
      <c r="XFB1246" s="189"/>
      <c r="XFC1246" s="189"/>
      <c r="XFD1246" s="189"/>
    </row>
    <row r="1247" spans="1:25 16375:16384" s="54" customFormat="1" ht="42" customHeight="1" x14ac:dyDescent="0.2">
      <c r="A1247" s="60"/>
      <c r="B1247" s="60"/>
      <c r="C1247" s="61"/>
      <c r="D1247" s="61"/>
      <c r="E1247" s="61"/>
      <c r="F1247" s="61"/>
      <c r="G1247" s="61"/>
      <c r="H1247" s="61"/>
      <c r="I1247" s="60"/>
      <c r="J1247" s="60"/>
      <c r="K1247" s="87"/>
      <c r="L1247" s="62"/>
      <c r="M1247" s="63"/>
      <c r="N1247" s="64"/>
      <c r="O1247" s="58"/>
      <c r="P1247" s="64"/>
      <c r="Q1247" s="58"/>
      <c r="R1247" s="52"/>
      <c r="S1247" s="60"/>
      <c r="T1247" s="60"/>
      <c r="U1247" s="60"/>
      <c r="V1247" s="60"/>
      <c r="W1247" s="20"/>
      <c r="X1247" s="19"/>
      <c r="Y1247" s="19"/>
      <c r="XEU1247" s="189"/>
      <c r="XEV1247" s="189"/>
      <c r="XEW1247" s="189"/>
      <c r="XEX1247" s="189"/>
      <c r="XEY1247" s="189"/>
      <c r="XEZ1247" s="189"/>
      <c r="XFA1247" s="189"/>
      <c r="XFB1247" s="189"/>
      <c r="XFC1247" s="189"/>
      <c r="XFD1247" s="189"/>
    </row>
    <row r="1248" spans="1:25 16375:16384" s="54" customFormat="1" ht="42" customHeight="1" x14ac:dyDescent="0.2">
      <c r="A1248" s="60"/>
      <c r="B1248" s="60"/>
      <c r="C1248" s="61"/>
      <c r="D1248" s="61"/>
      <c r="E1248" s="61"/>
      <c r="F1248" s="61"/>
      <c r="G1248" s="61"/>
      <c r="H1248" s="61"/>
      <c r="I1248" s="60"/>
      <c r="J1248" s="60"/>
      <c r="K1248" s="87"/>
      <c r="L1248" s="62"/>
      <c r="M1248" s="63"/>
      <c r="N1248" s="64"/>
      <c r="O1248" s="58"/>
      <c r="P1248" s="64"/>
      <c r="Q1248" s="58"/>
      <c r="R1248" s="52"/>
      <c r="S1248" s="60"/>
      <c r="T1248" s="60"/>
      <c r="U1248" s="60"/>
      <c r="V1248" s="60"/>
      <c r="W1248" s="20"/>
      <c r="X1248" s="19"/>
      <c r="Y1248" s="19"/>
      <c r="XEU1248" s="189"/>
      <c r="XEV1248" s="189"/>
      <c r="XEW1248" s="189"/>
      <c r="XEX1248" s="189"/>
      <c r="XEY1248" s="189"/>
      <c r="XEZ1248" s="189"/>
      <c r="XFA1248" s="189"/>
      <c r="XFB1248" s="189"/>
      <c r="XFC1248" s="189"/>
      <c r="XFD1248" s="189"/>
    </row>
    <row r="1249" spans="1:25 16375:16384" s="54" customFormat="1" ht="42" customHeight="1" x14ac:dyDescent="0.2">
      <c r="A1249" s="60"/>
      <c r="B1249" s="60"/>
      <c r="C1249" s="61"/>
      <c r="D1249" s="61"/>
      <c r="E1249" s="61"/>
      <c r="F1249" s="61"/>
      <c r="G1249" s="61"/>
      <c r="H1249" s="61"/>
      <c r="I1249" s="60"/>
      <c r="J1249" s="60"/>
      <c r="K1249" s="87"/>
      <c r="L1249" s="62"/>
      <c r="M1249" s="63"/>
      <c r="N1249" s="64"/>
      <c r="O1249" s="58"/>
      <c r="P1249" s="64"/>
      <c r="Q1249" s="58"/>
      <c r="R1249" s="52"/>
      <c r="S1249" s="60"/>
      <c r="T1249" s="60"/>
      <c r="U1249" s="60"/>
      <c r="V1249" s="60"/>
      <c r="W1249" s="20"/>
      <c r="X1249" s="19"/>
      <c r="Y1249" s="19"/>
      <c r="XEU1249" s="189"/>
      <c r="XEV1249" s="189"/>
      <c r="XEW1249" s="189"/>
      <c r="XEX1249" s="189"/>
      <c r="XEY1249" s="189"/>
      <c r="XEZ1249" s="189"/>
      <c r="XFA1249" s="189"/>
      <c r="XFB1249" s="189"/>
      <c r="XFC1249" s="189"/>
      <c r="XFD1249" s="189"/>
    </row>
    <row r="1250" spans="1:25 16375:16384" s="54" customFormat="1" ht="42" customHeight="1" x14ac:dyDescent="0.2">
      <c r="A1250" s="60"/>
      <c r="B1250" s="60"/>
      <c r="C1250" s="61"/>
      <c r="D1250" s="61"/>
      <c r="E1250" s="61"/>
      <c r="F1250" s="61"/>
      <c r="G1250" s="61"/>
      <c r="H1250" s="61"/>
      <c r="I1250" s="60"/>
      <c r="J1250" s="60"/>
      <c r="K1250" s="87"/>
      <c r="L1250" s="62"/>
      <c r="M1250" s="63"/>
      <c r="N1250" s="64"/>
      <c r="O1250" s="58"/>
      <c r="P1250" s="64"/>
      <c r="Q1250" s="58"/>
      <c r="R1250" s="52"/>
      <c r="S1250" s="60"/>
      <c r="T1250" s="60"/>
      <c r="U1250" s="60"/>
      <c r="V1250" s="60"/>
      <c r="W1250" s="20"/>
      <c r="X1250" s="19"/>
      <c r="Y1250" s="19"/>
      <c r="XEU1250" s="189"/>
      <c r="XEV1250" s="189"/>
      <c r="XEW1250" s="189"/>
      <c r="XEX1250" s="189"/>
      <c r="XEY1250" s="189"/>
      <c r="XEZ1250" s="189"/>
      <c r="XFA1250" s="189"/>
      <c r="XFB1250" s="189"/>
      <c r="XFC1250" s="189"/>
      <c r="XFD1250" s="189"/>
    </row>
    <row r="1251" spans="1:25 16375:16384" s="54" customFormat="1" ht="42" customHeight="1" x14ac:dyDescent="0.2">
      <c r="A1251" s="60"/>
      <c r="B1251" s="60"/>
      <c r="C1251" s="61"/>
      <c r="D1251" s="61"/>
      <c r="E1251" s="61"/>
      <c r="F1251" s="61"/>
      <c r="G1251" s="61"/>
      <c r="H1251" s="61"/>
      <c r="I1251" s="60"/>
      <c r="J1251" s="60"/>
      <c r="K1251" s="87"/>
      <c r="L1251" s="62"/>
      <c r="M1251" s="63"/>
      <c r="N1251" s="64"/>
      <c r="O1251" s="58"/>
      <c r="P1251" s="64"/>
      <c r="Q1251" s="58"/>
      <c r="R1251" s="52"/>
      <c r="S1251" s="60"/>
      <c r="T1251" s="60"/>
      <c r="U1251" s="60"/>
      <c r="V1251" s="60"/>
      <c r="W1251" s="20"/>
      <c r="X1251" s="19"/>
      <c r="Y1251" s="19"/>
      <c r="XEU1251" s="189"/>
      <c r="XEV1251" s="189"/>
      <c r="XEW1251" s="189"/>
      <c r="XEX1251" s="189"/>
      <c r="XEY1251" s="189"/>
      <c r="XEZ1251" s="189"/>
      <c r="XFA1251" s="189"/>
      <c r="XFB1251" s="189"/>
      <c r="XFC1251" s="189"/>
      <c r="XFD1251" s="189"/>
    </row>
    <row r="1252" spans="1:25 16375:16384" s="54" customFormat="1" ht="42" customHeight="1" x14ac:dyDescent="0.2">
      <c r="A1252" s="60"/>
      <c r="B1252" s="60"/>
      <c r="C1252" s="61"/>
      <c r="D1252" s="61"/>
      <c r="E1252" s="61"/>
      <c r="F1252" s="61"/>
      <c r="G1252" s="61"/>
      <c r="H1252" s="61"/>
      <c r="I1252" s="60"/>
      <c r="J1252" s="60"/>
      <c r="K1252" s="87"/>
      <c r="L1252" s="62"/>
      <c r="M1252" s="63"/>
      <c r="N1252" s="64"/>
      <c r="O1252" s="58"/>
      <c r="P1252" s="64"/>
      <c r="Q1252" s="58"/>
      <c r="R1252" s="52"/>
      <c r="S1252" s="60"/>
      <c r="T1252" s="60"/>
      <c r="U1252" s="60"/>
      <c r="V1252" s="60"/>
      <c r="W1252" s="20"/>
      <c r="X1252" s="19"/>
      <c r="Y1252" s="19"/>
      <c r="XEU1252" s="189"/>
      <c r="XEV1252" s="189"/>
      <c r="XEW1252" s="189"/>
      <c r="XEX1252" s="189"/>
      <c r="XEY1252" s="189"/>
      <c r="XEZ1252" s="189"/>
      <c r="XFA1252" s="189"/>
      <c r="XFB1252" s="189"/>
      <c r="XFC1252" s="189"/>
      <c r="XFD1252" s="189"/>
    </row>
    <row r="1253" spans="1:25 16375:16384" s="54" customFormat="1" ht="42" customHeight="1" x14ac:dyDescent="0.2">
      <c r="A1253" s="60"/>
      <c r="B1253" s="60"/>
      <c r="C1253" s="61"/>
      <c r="D1253" s="61"/>
      <c r="E1253" s="61"/>
      <c r="F1253" s="61"/>
      <c r="G1253" s="61"/>
      <c r="H1253" s="61"/>
      <c r="I1253" s="60"/>
      <c r="J1253" s="60"/>
      <c r="K1253" s="87"/>
      <c r="L1253" s="62"/>
      <c r="M1253" s="63"/>
      <c r="N1253" s="64"/>
      <c r="O1253" s="58"/>
      <c r="P1253" s="64"/>
      <c r="Q1253" s="58"/>
      <c r="R1253" s="52"/>
      <c r="S1253" s="60"/>
      <c r="T1253" s="60"/>
      <c r="U1253" s="60"/>
      <c r="V1253" s="60"/>
      <c r="W1253" s="20"/>
      <c r="X1253" s="19"/>
      <c r="Y1253" s="19"/>
      <c r="XEU1253" s="189"/>
      <c r="XEV1253" s="189"/>
      <c r="XEW1253" s="189"/>
      <c r="XEX1253" s="189"/>
      <c r="XEY1253" s="189"/>
      <c r="XEZ1253" s="189"/>
      <c r="XFA1253" s="189"/>
      <c r="XFB1253" s="189"/>
      <c r="XFC1253" s="189"/>
      <c r="XFD1253" s="189"/>
    </row>
    <row r="1254" spans="1:25 16375:16384" s="54" customFormat="1" ht="42" customHeight="1" x14ac:dyDescent="0.2">
      <c r="A1254" s="60"/>
      <c r="B1254" s="60"/>
      <c r="C1254" s="61"/>
      <c r="D1254" s="61"/>
      <c r="E1254" s="61"/>
      <c r="F1254" s="61"/>
      <c r="G1254" s="61"/>
      <c r="H1254" s="61"/>
      <c r="I1254" s="60"/>
      <c r="J1254" s="60"/>
      <c r="K1254" s="87"/>
      <c r="L1254" s="62"/>
      <c r="M1254" s="63"/>
      <c r="N1254" s="64"/>
      <c r="O1254" s="58"/>
      <c r="P1254" s="64"/>
      <c r="Q1254" s="58"/>
      <c r="R1254" s="52"/>
      <c r="S1254" s="60"/>
      <c r="T1254" s="60"/>
      <c r="U1254" s="60"/>
      <c r="V1254" s="60"/>
      <c r="W1254" s="20"/>
      <c r="X1254" s="19"/>
      <c r="Y1254" s="19"/>
      <c r="XEU1254" s="189"/>
      <c r="XEV1254" s="189"/>
      <c r="XEW1254" s="189"/>
      <c r="XEX1254" s="189"/>
      <c r="XEY1254" s="189"/>
      <c r="XEZ1254" s="189"/>
      <c r="XFA1254" s="189"/>
      <c r="XFB1254" s="189"/>
      <c r="XFC1254" s="189"/>
      <c r="XFD1254" s="189"/>
    </row>
    <row r="1255" spans="1:25 16375:16384" s="54" customFormat="1" ht="42" customHeight="1" x14ac:dyDescent="0.2">
      <c r="A1255" s="60"/>
      <c r="B1255" s="60"/>
      <c r="C1255" s="61"/>
      <c r="D1255" s="61"/>
      <c r="E1255" s="61"/>
      <c r="F1255" s="61"/>
      <c r="G1255" s="61"/>
      <c r="H1255" s="61"/>
      <c r="I1255" s="60"/>
      <c r="J1255" s="60"/>
      <c r="K1255" s="87"/>
      <c r="L1255" s="62"/>
      <c r="M1255" s="63"/>
      <c r="N1255" s="64"/>
      <c r="O1255" s="58"/>
      <c r="P1255" s="64"/>
      <c r="Q1255" s="58"/>
      <c r="R1255" s="52"/>
      <c r="S1255" s="60"/>
      <c r="T1255" s="60"/>
      <c r="U1255" s="60"/>
      <c r="V1255" s="60"/>
      <c r="W1255" s="20"/>
      <c r="X1255" s="19"/>
      <c r="Y1255" s="19"/>
      <c r="XEU1255" s="189"/>
      <c r="XEV1255" s="189"/>
      <c r="XEW1255" s="189"/>
      <c r="XEX1255" s="189"/>
      <c r="XEY1255" s="189"/>
      <c r="XEZ1255" s="189"/>
      <c r="XFA1255" s="189"/>
      <c r="XFB1255" s="189"/>
      <c r="XFC1255" s="189"/>
      <c r="XFD1255" s="189"/>
    </row>
    <row r="1256" spans="1:25 16375:16384" s="54" customFormat="1" ht="42" customHeight="1" x14ac:dyDescent="0.2">
      <c r="A1256" s="60"/>
      <c r="B1256" s="60"/>
      <c r="C1256" s="61"/>
      <c r="D1256" s="61"/>
      <c r="E1256" s="61"/>
      <c r="F1256" s="61"/>
      <c r="G1256" s="61"/>
      <c r="H1256" s="61"/>
      <c r="I1256" s="60"/>
      <c r="J1256" s="60"/>
      <c r="K1256" s="87"/>
      <c r="L1256" s="62"/>
      <c r="M1256" s="63"/>
      <c r="N1256" s="64"/>
      <c r="O1256" s="58"/>
      <c r="P1256" s="64"/>
      <c r="Q1256" s="58"/>
      <c r="R1256" s="52"/>
      <c r="S1256" s="60"/>
      <c r="T1256" s="60"/>
      <c r="U1256" s="60"/>
      <c r="V1256" s="60"/>
      <c r="W1256" s="20"/>
      <c r="X1256" s="19"/>
      <c r="Y1256" s="19"/>
      <c r="XEU1256" s="189"/>
      <c r="XEV1256" s="189"/>
      <c r="XEW1256" s="189"/>
      <c r="XEX1256" s="189"/>
      <c r="XEY1256" s="189"/>
      <c r="XEZ1256" s="189"/>
      <c r="XFA1256" s="189"/>
      <c r="XFB1256" s="189"/>
      <c r="XFC1256" s="189"/>
      <c r="XFD1256" s="189"/>
    </row>
    <row r="1257" spans="1:25 16375:16384" s="54" customFormat="1" ht="42" customHeight="1" x14ac:dyDescent="0.2">
      <c r="A1257" s="60"/>
      <c r="B1257" s="60"/>
      <c r="C1257" s="61"/>
      <c r="D1257" s="61"/>
      <c r="E1257" s="61"/>
      <c r="F1257" s="61"/>
      <c r="G1257" s="61"/>
      <c r="H1257" s="61"/>
      <c r="I1257" s="60"/>
      <c r="J1257" s="60"/>
      <c r="K1257" s="87"/>
      <c r="L1257" s="62"/>
      <c r="M1257" s="63"/>
      <c r="N1257" s="64"/>
      <c r="O1257" s="58"/>
      <c r="P1257" s="64"/>
      <c r="Q1257" s="58"/>
      <c r="R1257" s="52"/>
      <c r="S1257" s="60"/>
      <c r="T1257" s="60"/>
      <c r="U1257" s="60"/>
      <c r="V1257" s="60"/>
      <c r="W1257" s="20"/>
      <c r="X1257" s="19"/>
      <c r="Y1257" s="19"/>
      <c r="XEU1257" s="189"/>
      <c r="XEV1257" s="189"/>
      <c r="XEW1257" s="189"/>
      <c r="XEX1257" s="189"/>
      <c r="XEY1257" s="189"/>
      <c r="XEZ1257" s="189"/>
      <c r="XFA1257" s="189"/>
      <c r="XFB1257" s="189"/>
      <c r="XFC1257" s="189"/>
      <c r="XFD1257" s="189"/>
    </row>
    <row r="1258" spans="1:25 16375:16384" s="54" customFormat="1" ht="42" customHeight="1" x14ac:dyDescent="0.2">
      <c r="A1258" s="60"/>
      <c r="B1258" s="60"/>
      <c r="C1258" s="61"/>
      <c r="D1258" s="61"/>
      <c r="E1258" s="61"/>
      <c r="F1258" s="61"/>
      <c r="G1258" s="61"/>
      <c r="H1258" s="61"/>
      <c r="I1258" s="60"/>
      <c r="J1258" s="60"/>
      <c r="K1258" s="87"/>
      <c r="L1258" s="62"/>
      <c r="M1258" s="63"/>
      <c r="N1258" s="64"/>
      <c r="O1258" s="58"/>
      <c r="P1258" s="64"/>
      <c r="Q1258" s="58"/>
      <c r="R1258" s="52"/>
      <c r="S1258" s="60"/>
      <c r="T1258" s="60"/>
      <c r="U1258" s="60"/>
      <c r="V1258" s="60"/>
      <c r="W1258" s="20"/>
      <c r="X1258" s="19"/>
      <c r="Y1258" s="19"/>
      <c r="XEU1258" s="189"/>
      <c r="XEV1258" s="189"/>
      <c r="XEW1258" s="189"/>
      <c r="XEX1258" s="189"/>
      <c r="XEY1258" s="189"/>
      <c r="XEZ1258" s="189"/>
      <c r="XFA1258" s="189"/>
      <c r="XFB1258" s="189"/>
      <c r="XFC1258" s="189"/>
      <c r="XFD1258" s="189"/>
    </row>
    <row r="1259" spans="1:25 16375:16384" s="54" customFormat="1" ht="42" customHeight="1" x14ac:dyDescent="0.2">
      <c r="A1259" s="60"/>
      <c r="B1259" s="60"/>
      <c r="C1259" s="61"/>
      <c r="D1259" s="61"/>
      <c r="E1259" s="61"/>
      <c r="F1259" s="61"/>
      <c r="G1259" s="61"/>
      <c r="H1259" s="61"/>
      <c r="I1259" s="60"/>
      <c r="J1259" s="60"/>
      <c r="K1259" s="87"/>
      <c r="L1259" s="62"/>
      <c r="M1259" s="63"/>
      <c r="N1259" s="64"/>
      <c r="O1259" s="58"/>
      <c r="P1259" s="64"/>
      <c r="Q1259" s="58"/>
      <c r="R1259" s="52"/>
      <c r="S1259" s="60"/>
      <c r="T1259" s="60"/>
      <c r="U1259" s="60"/>
      <c r="V1259" s="60"/>
      <c r="W1259" s="20"/>
      <c r="X1259" s="19"/>
      <c r="Y1259" s="19"/>
      <c r="XEU1259" s="189"/>
      <c r="XEV1259" s="189"/>
      <c r="XEW1259" s="189"/>
      <c r="XEX1259" s="189"/>
      <c r="XEY1259" s="189"/>
      <c r="XEZ1259" s="189"/>
      <c r="XFA1259" s="189"/>
      <c r="XFB1259" s="189"/>
      <c r="XFC1259" s="189"/>
      <c r="XFD1259" s="189"/>
    </row>
    <row r="1260" spans="1:25 16375:16384" s="54" customFormat="1" ht="42" customHeight="1" x14ac:dyDescent="0.2">
      <c r="A1260" s="60"/>
      <c r="B1260" s="60"/>
      <c r="C1260" s="61"/>
      <c r="D1260" s="61"/>
      <c r="E1260" s="61"/>
      <c r="F1260" s="61"/>
      <c r="G1260" s="61"/>
      <c r="H1260" s="61"/>
      <c r="I1260" s="60"/>
      <c r="J1260" s="60"/>
      <c r="K1260" s="87"/>
      <c r="L1260" s="62"/>
      <c r="M1260" s="63"/>
      <c r="N1260" s="64"/>
      <c r="O1260" s="58"/>
      <c r="P1260" s="64"/>
      <c r="Q1260" s="58"/>
      <c r="R1260" s="52"/>
      <c r="S1260" s="60"/>
      <c r="T1260" s="60"/>
      <c r="U1260" s="60"/>
      <c r="V1260" s="60"/>
      <c r="W1260" s="20"/>
      <c r="X1260" s="19"/>
      <c r="Y1260" s="19"/>
      <c r="XEU1260" s="189"/>
      <c r="XEV1260" s="189"/>
      <c r="XEW1260" s="189"/>
      <c r="XEX1260" s="189"/>
      <c r="XEY1260" s="189"/>
      <c r="XEZ1260" s="189"/>
      <c r="XFA1260" s="189"/>
      <c r="XFB1260" s="189"/>
      <c r="XFC1260" s="189"/>
      <c r="XFD1260" s="189"/>
    </row>
    <row r="1261" spans="1:25 16375:16384" s="54" customFormat="1" ht="42" customHeight="1" x14ac:dyDescent="0.2">
      <c r="A1261" s="60"/>
      <c r="B1261" s="60"/>
      <c r="C1261" s="61"/>
      <c r="D1261" s="61"/>
      <c r="E1261" s="61"/>
      <c r="F1261" s="61"/>
      <c r="G1261" s="61"/>
      <c r="H1261" s="61"/>
      <c r="I1261" s="60"/>
      <c r="J1261" s="60"/>
      <c r="K1261" s="87"/>
      <c r="L1261" s="62"/>
      <c r="M1261" s="63"/>
      <c r="N1261" s="64"/>
      <c r="O1261" s="58"/>
      <c r="P1261" s="64"/>
      <c r="Q1261" s="58"/>
      <c r="R1261" s="52"/>
      <c r="S1261" s="60"/>
      <c r="T1261" s="60"/>
      <c r="U1261" s="60"/>
      <c r="V1261" s="60"/>
      <c r="W1261" s="20"/>
      <c r="X1261" s="19"/>
      <c r="Y1261" s="19"/>
      <c r="XEU1261" s="189"/>
      <c r="XEV1261" s="189"/>
      <c r="XEW1261" s="189"/>
      <c r="XEX1261" s="189"/>
      <c r="XEY1261" s="189"/>
      <c r="XEZ1261" s="189"/>
      <c r="XFA1261" s="189"/>
      <c r="XFB1261" s="189"/>
      <c r="XFC1261" s="189"/>
      <c r="XFD1261" s="189"/>
    </row>
    <row r="1262" spans="1:25 16375:16384" s="54" customFormat="1" ht="42" customHeight="1" x14ac:dyDescent="0.2">
      <c r="A1262" s="60"/>
      <c r="B1262" s="60"/>
      <c r="C1262" s="61"/>
      <c r="D1262" s="61"/>
      <c r="E1262" s="61"/>
      <c r="F1262" s="61"/>
      <c r="G1262" s="61"/>
      <c r="H1262" s="61"/>
      <c r="I1262" s="60"/>
      <c r="J1262" s="60"/>
      <c r="K1262" s="87"/>
      <c r="L1262" s="62"/>
      <c r="M1262" s="63"/>
      <c r="N1262" s="64"/>
      <c r="O1262" s="58"/>
      <c r="P1262" s="64"/>
      <c r="Q1262" s="58"/>
      <c r="R1262" s="52"/>
      <c r="S1262" s="60"/>
      <c r="T1262" s="60"/>
      <c r="U1262" s="60"/>
      <c r="V1262" s="60"/>
      <c r="W1262" s="20"/>
      <c r="X1262" s="19"/>
      <c r="Y1262" s="19"/>
      <c r="XEU1262" s="189"/>
      <c r="XEV1262" s="189"/>
      <c r="XEW1262" s="189"/>
      <c r="XEX1262" s="189"/>
      <c r="XEY1262" s="189"/>
      <c r="XEZ1262" s="189"/>
      <c r="XFA1262" s="189"/>
      <c r="XFB1262" s="189"/>
      <c r="XFC1262" s="189"/>
      <c r="XFD1262" s="189"/>
    </row>
    <row r="1263" spans="1:25 16375:16384" s="54" customFormat="1" ht="42" customHeight="1" x14ac:dyDescent="0.2">
      <c r="A1263" s="60"/>
      <c r="B1263" s="60"/>
      <c r="C1263" s="61"/>
      <c r="D1263" s="61"/>
      <c r="E1263" s="61"/>
      <c r="F1263" s="61"/>
      <c r="G1263" s="61"/>
      <c r="H1263" s="61"/>
      <c r="I1263" s="60"/>
      <c r="J1263" s="60"/>
      <c r="K1263" s="87"/>
      <c r="L1263" s="62"/>
      <c r="M1263" s="63"/>
      <c r="N1263" s="64"/>
      <c r="O1263" s="58"/>
      <c r="P1263" s="64"/>
      <c r="Q1263" s="58"/>
      <c r="R1263" s="52"/>
      <c r="S1263" s="60"/>
      <c r="T1263" s="60"/>
      <c r="U1263" s="60"/>
      <c r="V1263" s="60"/>
      <c r="W1263" s="20"/>
      <c r="X1263" s="19"/>
      <c r="Y1263" s="19"/>
      <c r="XEU1263" s="189"/>
      <c r="XEV1263" s="189"/>
      <c r="XEW1263" s="189"/>
      <c r="XEX1263" s="189"/>
      <c r="XEY1263" s="189"/>
      <c r="XEZ1263" s="189"/>
      <c r="XFA1263" s="189"/>
      <c r="XFB1263" s="189"/>
      <c r="XFC1263" s="189"/>
      <c r="XFD1263" s="189"/>
    </row>
    <row r="1264" spans="1:25 16375:16384" s="54" customFormat="1" ht="42" customHeight="1" x14ac:dyDescent="0.2">
      <c r="A1264" s="60"/>
      <c r="B1264" s="60"/>
      <c r="C1264" s="61"/>
      <c r="D1264" s="61"/>
      <c r="E1264" s="61"/>
      <c r="F1264" s="61"/>
      <c r="G1264" s="61"/>
      <c r="H1264" s="61"/>
      <c r="I1264" s="60"/>
      <c r="J1264" s="60"/>
      <c r="K1264" s="87"/>
      <c r="L1264" s="62"/>
      <c r="M1264" s="63"/>
      <c r="N1264" s="64"/>
      <c r="O1264" s="58"/>
      <c r="P1264" s="64"/>
      <c r="Q1264" s="58"/>
      <c r="R1264" s="52"/>
      <c r="S1264" s="60"/>
      <c r="T1264" s="60"/>
      <c r="U1264" s="60"/>
      <c r="V1264" s="60"/>
      <c r="W1264" s="20"/>
      <c r="X1264" s="19"/>
      <c r="Y1264" s="19"/>
      <c r="XEU1264" s="189"/>
      <c r="XEV1264" s="189"/>
      <c r="XEW1264" s="189"/>
      <c r="XEX1264" s="189"/>
      <c r="XEY1264" s="189"/>
      <c r="XEZ1264" s="189"/>
      <c r="XFA1264" s="189"/>
      <c r="XFB1264" s="189"/>
      <c r="XFC1264" s="189"/>
      <c r="XFD1264" s="189"/>
    </row>
    <row r="1265" spans="1:25 16375:16384" s="54" customFormat="1" ht="42" customHeight="1" x14ac:dyDescent="0.2">
      <c r="A1265" s="60"/>
      <c r="B1265" s="60"/>
      <c r="C1265" s="61"/>
      <c r="D1265" s="61"/>
      <c r="E1265" s="61"/>
      <c r="F1265" s="61"/>
      <c r="G1265" s="61"/>
      <c r="H1265" s="61"/>
      <c r="I1265" s="60"/>
      <c r="J1265" s="60"/>
      <c r="K1265" s="87"/>
      <c r="L1265" s="62"/>
      <c r="M1265" s="63"/>
      <c r="N1265" s="64"/>
      <c r="O1265" s="58"/>
      <c r="P1265" s="64"/>
      <c r="Q1265" s="58"/>
      <c r="R1265" s="52"/>
      <c r="S1265" s="60"/>
      <c r="T1265" s="60"/>
      <c r="U1265" s="60"/>
      <c r="V1265" s="60"/>
      <c r="W1265" s="20"/>
      <c r="X1265" s="19"/>
      <c r="Y1265" s="19"/>
      <c r="XEU1265" s="189"/>
      <c r="XEV1265" s="189"/>
      <c r="XEW1265" s="189"/>
      <c r="XEX1265" s="189"/>
      <c r="XEY1265" s="189"/>
      <c r="XEZ1265" s="189"/>
      <c r="XFA1265" s="189"/>
      <c r="XFB1265" s="189"/>
      <c r="XFC1265" s="189"/>
      <c r="XFD1265" s="189"/>
    </row>
    <row r="1266" spans="1:25 16375:16384" s="54" customFormat="1" ht="42" customHeight="1" x14ac:dyDescent="0.2">
      <c r="A1266" s="60"/>
      <c r="B1266" s="60"/>
      <c r="C1266" s="61"/>
      <c r="D1266" s="61"/>
      <c r="E1266" s="61"/>
      <c r="F1266" s="61"/>
      <c r="G1266" s="61"/>
      <c r="H1266" s="61"/>
      <c r="I1266" s="60"/>
      <c r="J1266" s="60"/>
      <c r="K1266" s="87"/>
      <c r="L1266" s="62"/>
      <c r="M1266" s="63"/>
      <c r="N1266" s="64"/>
      <c r="O1266" s="58"/>
      <c r="P1266" s="64"/>
      <c r="Q1266" s="58"/>
      <c r="R1266" s="52"/>
      <c r="S1266" s="60"/>
      <c r="T1266" s="60"/>
      <c r="U1266" s="60"/>
      <c r="V1266" s="60"/>
      <c r="W1266" s="20"/>
      <c r="X1266" s="19"/>
      <c r="Y1266" s="19"/>
      <c r="XEU1266" s="189"/>
      <c r="XEV1266" s="189"/>
      <c r="XEW1266" s="189"/>
      <c r="XEX1266" s="189"/>
      <c r="XEY1266" s="189"/>
      <c r="XEZ1266" s="189"/>
      <c r="XFA1266" s="189"/>
      <c r="XFB1266" s="189"/>
      <c r="XFC1266" s="189"/>
      <c r="XFD1266" s="189"/>
    </row>
    <row r="1267" spans="1:25 16375:16384" s="54" customFormat="1" ht="42" customHeight="1" x14ac:dyDescent="0.2">
      <c r="A1267" s="60"/>
      <c r="B1267" s="60"/>
      <c r="C1267" s="61"/>
      <c r="D1267" s="61"/>
      <c r="E1267" s="61"/>
      <c r="F1267" s="61"/>
      <c r="G1267" s="61"/>
      <c r="H1267" s="61"/>
      <c r="I1267" s="60"/>
      <c r="J1267" s="60"/>
      <c r="K1267" s="87"/>
      <c r="L1267" s="62"/>
      <c r="M1267" s="63"/>
      <c r="N1267" s="64"/>
      <c r="O1267" s="58"/>
      <c r="P1267" s="64"/>
      <c r="Q1267" s="58"/>
      <c r="R1267" s="52"/>
      <c r="S1267" s="60"/>
      <c r="T1267" s="60"/>
      <c r="U1267" s="60"/>
      <c r="V1267" s="60"/>
      <c r="W1267" s="20"/>
      <c r="X1267" s="19"/>
      <c r="Y1267" s="19"/>
      <c r="XEU1267" s="189"/>
      <c r="XEV1267" s="189"/>
      <c r="XEW1267" s="189"/>
      <c r="XEX1267" s="189"/>
      <c r="XEY1267" s="189"/>
      <c r="XEZ1267" s="189"/>
      <c r="XFA1267" s="189"/>
      <c r="XFB1267" s="189"/>
      <c r="XFC1267" s="189"/>
      <c r="XFD1267" s="189"/>
    </row>
    <row r="1268" spans="1:25 16375:16384" s="54" customFormat="1" ht="42" customHeight="1" x14ac:dyDescent="0.2">
      <c r="A1268" s="60"/>
      <c r="B1268" s="60"/>
      <c r="C1268" s="61"/>
      <c r="D1268" s="61"/>
      <c r="E1268" s="61"/>
      <c r="F1268" s="61"/>
      <c r="G1268" s="61"/>
      <c r="H1268" s="61"/>
      <c r="I1268" s="60"/>
      <c r="J1268" s="60"/>
      <c r="K1268" s="87"/>
      <c r="L1268" s="62"/>
      <c r="M1268" s="63"/>
      <c r="N1268" s="64"/>
      <c r="O1268" s="58"/>
      <c r="P1268" s="64"/>
      <c r="Q1268" s="58"/>
      <c r="R1268" s="52"/>
      <c r="S1268" s="60"/>
      <c r="T1268" s="60"/>
      <c r="U1268" s="60"/>
      <c r="V1268" s="60"/>
      <c r="W1268" s="20"/>
      <c r="X1268" s="19"/>
      <c r="Y1268" s="19"/>
      <c r="XEU1268" s="189"/>
      <c r="XEV1268" s="189"/>
      <c r="XEW1268" s="189"/>
      <c r="XEX1268" s="189"/>
      <c r="XEY1268" s="189"/>
      <c r="XEZ1268" s="189"/>
      <c r="XFA1268" s="189"/>
      <c r="XFB1268" s="189"/>
      <c r="XFC1268" s="189"/>
      <c r="XFD1268" s="189"/>
    </row>
    <row r="1269" spans="1:25 16375:16384" s="54" customFormat="1" ht="42" customHeight="1" x14ac:dyDescent="0.2">
      <c r="A1269" s="60"/>
      <c r="B1269" s="60"/>
      <c r="C1269" s="61"/>
      <c r="D1269" s="61"/>
      <c r="E1269" s="61"/>
      <c r="F1269" s="61"/>
      <c r="G1269" s="61"/>
      <c r="H1269" s="61"/>
      <c r="I1269" s="60"/>
      <c r="J1269" s="60"/>
      <c r="K1269" s="87"/>
      <c r="L1269" s="62"/>
      <c r="M1269" s="63"/>
      <c r="N1269" s="64"/>
      <c r="O1269" s="58"/>
      <c r="P1269" s="64"/>
      <c r="Q1269" s="58"/>
      <c r="R1269" s="52"/>
      <c r="S1269" s="60"/>
      <c r="T1269" s="60"/>
      <c r="U1269" s="60"/>
      <c r="V1269" s="60"/>
      <c r="W1269" s="20"/>
      <c r="X1269" s="19"/>
      <c r="Y1269" s="19"/>
      <c r="XEU1269" s="189"/>
      <c r="XEV1269" s="189"/>
      <c r="XEW1269" s="189"/>
      <c r="XEX1269" s="189"/>
      <c r="XEY1269" s="189"/>
      <c r="XEZ1269" s="189"/>
      <c r="XFA1269" s="189"/>
      <c r="XFB1269" s="189"/>
      <c r="XFC1269" s="189"/>
      <c r="XFD1269" s="189"/>
    </row>
    <row r="1270" spans="1:25 16375:16384" s="54" customFormat="1" ht="42" customHeight="1" x14ac:dyDescent="0.2">
      <c r="A1270" s="60"/>
      <c r="B1270" s="60"/>
      <c r="C1270" s="61"/>
      <c r="D1270" s="61"/>
      <c r="E1270" s="61"/>
      <c r="F1270" s="61"/>
      <c r="G1270" s="61"/>
      <c r="H1270" s="61"/>
      <c r="I1270" s="60"/>
      <c r="J1270" s="60"/>
      <c r="K1270" s="87"/>
      <c r="L1270" s="62"/>
      <c r="M1270" s="63"/>
      <c r="N1270" s="64"/>
      <c r="O1270" s="58"/>
      <c r="P1270" s="64"/>
      <c r="Q1270" s="58"/>
      <c r="R1270" s="52"/>
      <c r="S1270" s="60"/>
      <c r="T1270" s="60"/>
      <c r="U1270" s="60"/>
      <c r="V1270" s="60"/>
      <c r="W1270" s="20"/>
      <c r="X1270" s="19"/>
      <c r="Y1270" s="19"/>
      <c r="XEU1270" s="189"/>
      <c r="XEV1270" s="189"/>
      <c r="XEW1270" s="189"/>
      <c r="XEX1270" s="189"/>
      <c r="XEY1270" s="189"/>
      <c r="XEZ1270" s="189"/>
      <c r="XFA1270" s="189"/>
      <c r="XFB1270" s="189"/>
      <c r="XFC1270" s="189"/>
      <c r="XFD1270" s="189"/>
    </row>
    <row r="1271" spans="1:25 16375:16384" s="54" customFormat="1" ht="42" customHeight="1" x14ac:dyDescent="0.2">
      <c r="A1271" s="60"/>
      <c r="B1271" s="60"/>
      <c r="C1271" s="61"/>
      <c r="D1271" s="61"/>
      <c r="E1271" s="61"/>
      <c r="F1271" s="61"/>
      <c r="G1271" s="61"/>
      <c r="H1271" s="61"/>
      <c r="I1271" s="60"/>
      <c r="J1271" s="60"/>
      <c r="K1271" s="87"/>
      <c r="L1271" s="62"/>
      <c r="M1271" s="63"/>
      <c r="N1271" s="64"/>
      <c r="O1271" s="58"/>
      <c r="P1271" s="64"/>
      <c r="Q1271" s="58"/>
      <c r="R1271" s="52"/>
      <c r="S1271" s="60"/>
      <c r="T1271" s="60"/>
      <c r="U1271" s="60"/>
      <c r="V1271" s="60"/>
      <c r="W1271" s="20"/>
      <c r="X1271" s="19"/>
      <c r="Y1271" s="19"/>
      <c r="XEU1271" s="189"/>
      <c r="XEV1271" s="189"/>
      <c r="XEW1271" s="189"/>
      <c r="XEX1271" s="189"/>
      <c r="XEY1271" s="189"/>
      <c r="XEZ1271" s="189"/>
      <c r="XFA1271" s="189"/>
      <c r="XFB1271" s="189"/>
      <c r="XFC1271" s="189"/>
      <c r="XFD1271" s="189"/>
    </row>
    <row r="1272" spans="1:25 16375:16384" s="54" customFormat="1" ht="42" customHeight="1" x14ac:dyDescent="0.2">
      <c r="A1272" s="60"/>
      <c r="B1272" s="60"/>
      <c r="C1272" s="61"/>
      <c r="D1272" s="61"/>
      <c r="E1272" s="61"/>
      <c r="F1272" s="61"/>
      <c r="G1272" s="61"/>
      <c r="H1272" s="61"/>
      <c r="I1272" s="60"/>
      <c r="J1272" s="60"/>
      <c r="K1272" s="87"/>
      <c r="L1272" s="62"/>
      <c r="M1272" s="63"/>
      <c r="N1272" s="64"/>
      <c r="O1272" s="58"/>
      <c r="P1272" s="64"/>
      <c r="Q1272" s="58"/>
      <c r="R1272" s="52"/>
      <c r="S1272" s="60"/>
      <c r="T1272" s="60"/>
      <c r="U1272" s="60"/>
      <c r="V1272" s="60"/>
      <c r="W1272" s="20"/>
      <c r="X1272" s="19"/>
      <c r="Y1272" s="19"/>
      <c r="XEU1272" s="189"/>
      <c r="XEV1272" s="189"/>
      <c r="XEW1272" s="189"/>
      <c r="XEX1272" s="189"/>
      <c r="XEY1272" s="189"/>
      <c r="XEZ1272" s="189"/>
      <c r="XFA1272" s="189"/>
      <c r="XFB1272" s="189"/>
      <c r="XFC1272" s="189"/>
      <c r="XFD1272" s="189"/>
    </row>
    <row r="1273" spans="1:25 16375:16384" s="54" customFormat="1" ht="42" customHeight="1" x14ac:dyDescent="0.2">
      <c r="A1273" s="60"/>
      <c r="B1273" s="60"/>
      <c r="C1273" s="61"/>
      <c r="D1273" s="61"/>
      <c r="E1273" s="61"/>
      <c r="F1273" s="61"/>
      <c r="G1273" s="61"/>
      <c r="H1273" s="61"/>
      <c r="I1273" s="60"/>
      <c r="J1273" s="60"/>
      <c r="K1273" s="87"/>
      <c r="L1273" s="62"/>
      <c r="M1273" s="63"/>
      <c r="N1273" s="64"/>
      <c r="O1273" s="58"/>
      <c r="P1273" s="64"/>
      <c r="Q1273" s="58"/>
      <c r="R1273" s="52"/>
      <c r="S1273" s="60"/>
      <c r="T1273" s="60"/>
      <c r="U1273" s="60"/>
      <c r="V1273" s="60"/>
      <c r="W1273" s="20"/>
      <c r="X1273" s="19"/>
      <c r="Y1273" s="19"/>
      <c r="XEU1273" s="189"/>
      <c r="XEV1273" s="189"/>
      <c r="XEW1273" s="189"/>
      <c r="XEX1273" s="189"/>
      <c r="XEY1273" s="189"/>
      <c r="XEZ1273" s="189"/>
      <c r="XFA1273" s="189"/>
      <c r="XFB1273" s="189"/>
      <c r="XFC1273" s="189"/>
      <c r="XFD1273" s="189"/>
    </row>
    <row r="1274" spans="1:25 16375:16384" s="54" customFormat="1" ht="42" customHeight="1" x14ac:dyDescent="0.2">
      <c r="A1274" s="60"/>
      <c r="B1274" s="60"/>
      <c r="C1274" s="61"/>
      <c r="D1274" s="61"/>
      <c r="E1274" s="61"/>
      <c r="F1274" s="61"/>
      <c r="G1274" s="61"/>
      <c r="H1274" s="61"/>
      <c r="I1274" s="60"/>
      <c r="J1274" s="60"/>
      <c r="K1274" s="87"/>
      <c r="L1274" s="62"/>
      <c r="M1274" s="63"/>
      <c r="N1274" s="64"/>
      <c r="O1274" s="58"/>
      <c r="P1274" s="64"/>
      <c r="Q1274" s="58"/>
      <c r="R1274" s="52"/>
      <c r="S1274" s="60"/>
      <c r="T1274" s="60"/>
      <c r="U1274" s="60"/>
      <c r="V1274" s="60"/>
      <c r="W1274" s="20"/>
      <c r="X1274" s="19"/>
      <c r="Y1274" s="19"/>
      <c r="XEU1274" s="189"/>
      <c r="XEV1274" s="189"/>
      <c r="XEW1274" s="189"/>
      <c r="XEX1274" s="189"/>
      <c r="XEY1274" s="189"/>
      <c r="XEZ1274" s="189"/>
      <c r="XFA1274" s="189"/>
      <c r="XFB1274" s="189"/>
      <c r="XFC1274" s="189"/>
      <c r="XFD1274" s="189"/>
    </row>
    <row r="1275" spans="1:25 16375:16384" s="54" customFormat="1" ht="42" customHeight="1" x14ac:dyDescent="0.2">
      <c r="A1275" s="60"/>
      <c r="B1275" s="60"/>
      <c r="C1275" s="61"/>
      <c r="D1275" s="61"/>
      <c r="E1275" s="61"/>
      <c r="F1275" s="61"/>
      <c r="G1275" s="61"/>
      <c r="H1275" s="61"/>
      <c r="I1275" s="60"/>
      <c r="J1275" s="60"/>
      <c r="K1275" s="87"/>
      <c r="L1275" s="62"/>
      <c r="M1275" s="63"/>
      <c r="N1275" s="64"/>
      <c r="O1275" s="58"/>
      <c r="P1275" s="64"/>
      <c r="Q1275" s="58"/>
      <c r="R1275" s="52"/>
      <c r="S1275" s="60"/>
      <c r="T1275" s="60"/>
      <c r="U1275" s="60"/>
      <c r="V1275" s="60"/>
      <c r="W1275" s="20"/>
      <c r="X1275" s="19"/>
      <c r="Y1275" s="19"/>
      <c r="XEU1275" s="189"/>
      <c r="XEV1275" s="189"/>
      <c r="XEW1275" s="189"/>
      <c r="XEX1275" s="189"/>
      <c r="XEY1275" s="189"/>
      <c r="XEZ1275" s="189"/>
      <c r="XFA1275" s="189"/>
      <c r="XFB1275" s="189"/>
      <c r="XFC1275" s="189"/>
      <c r="XFD1275" s="189"/>
    </row>
    <row r="1276" spans="1:25 16375:16384" s="54" customFormat="1" ht="42" customHeight="1" x14ac:dyDescent="0.2">
      <c r="A1276" s="60"/>
      <c r="B1276" s="60"/>
      <c r="C1276" s="61"/>
      <c r="D1276" s="61"/>
      <c r="E1276" s="61"/>
      <c r="F1276" s="61"/>
      <c r="G1276" s="61"/>
      <c r="H1276" s="61"/>
      <c r="I1276" s="60"/>
      <c r="J1276" s="60"/>
      <c r="K1276" s="87"/>
      <c r="L1276" s="62"/>
      <c r="M1276" s="63"/>
      <c r="N1276" s="64"/>
      <c r="O1276" s="58"/>
      <c r="P1276" s="64"/>
      <c r="Q1276" s="58"/>
      <c r="R1276" s="52"/>
      <c r="S1276" s="60"/>
      <c r="T1276" s="60"/>
      <c r="U1276" s="60"/>
      <c r="V1276" s="60"/>
      <c r="W1276" s="20"/>
      <c r="X1276" s="19"/>
      <c r="Y1276" s="19"/>
      <c r="XEU1276" s="189"/>
      <c r="XEV1276" s="189"/>
      <c r="XEW1276" s="189"/>
      <c r="XEX1276" s="189"/>
      <c r="XEY1276" s="189"/>
      <c r="XEZ1276" s="189"/>
      <c r="XFA1276" s="189"/>
      <c r="XFB1276" s="189"/>
      <c r="XFC1276" s="189"/>
      <c r="XFD1276" s="189"/>
    </row>
    <row r="1277" spans="1:25 16375:16384" s="54" customFormat="1" ht="42" customHeight="1" x14ac:dyDescent="0.2">
      <c r="A1277" s="60"/>
      <c r="B1277" s="60"/>
      <c r="C1277" s="61"/>
      <c r="D1277" s="61"/>
      <c r="E1277" s="61"/>
      <c r="F1277" s="61"/>
      <c r="G1277" s="61"/>
      <c r="H1277" s="61"/>
      <c r="I1277" s="60"/>
      <c r="J1277" s="60"/>
      <c r="K1277" s="87"/>
      <c r="L1277" s="62"/>
      <c r="M1277" s="63"/>
      <c r="N1277" s="64"/>
      <c r="O1277" s="58"/>
      <c r="P1277" s="64"/>
      <c r="Q1277" s="58"/>
      <c r="R1277" s="52"/>
      <c r="S1277" s="60"/>
      <c r="T1277" s="60"/>
      <c r="U1277" s="60"/>
      <c r="V1277" s="60"/>
      <c r="W1277" s="20"/>
      <c r="X1277" s="19"/>
      <c r="Y1277" s="19"/>
      <c r="XEU1277" s="189"/>
      <c r="XEV1277" s="189"/>
      <c r="XEW1277" s="189"/>
      <c r="XEX1277" s="189"/>
      <c r="XEY1277" s="189"/>
      <c r="XEZ1277" s="189"/>
      <c r="XFA1277" s="189"/>
      <c r="XFB1277" s="189"/>
      <c r="XFC1277" s="189"/>
      <c r="XFD1277" s="189"/>
    </row>
    <row r="1278" spans="1:25 16375:16384" s="54" customFormat="1" ht="42" customHeight="1" x14ac:dyDescent="0.2">
      <c r="A1278" s="60"/>
      <c r="B1278" s="60"/>
      <c r="C1278" s="61"/>
      <c r="D1278" s="61"/>
      <c r="E1278" s="61"/>
      <c r="F1278" s="61"/>
      <c r="G1278" s="61"/>
      <c r="H1278" s="61"/>
      <c r="I1278" s="60"/>
      <c r="J1278" s="60"/>
      <c r="K1278" s="87"/>
      <c r="L1278" s="62"/>
      <c r="M1278" s="63"/>
      <c r="N1278" s="64"/>
      <c r="O1278" s="58"/>
      <c r="P1278" s="64"/>
      <c r="Q1278" s="58"/>
      <c r="R1278" s="52"/>
      <c r="S1278" s="60"/>
      <c r="T1278" s="60"/>
      <c r="U1278" s="60"/>
      <c r="V1278" s="60"/>
      <c r="W1278" s="20"/>
      <c r="X1278" s="19"/>
      <c r="Y1278" s="19"/>
      <c r="XEU1278" s="189"/>
      <c r="XEV1278" s="189"/>
      <c r="XEW1278" s="189"/>
      <c r="XEX1278" s="189"/>
      <c r="XEY1278" s="189"/>
      <c r="XEZ1278" s="189"/>
      <c r="XFA1278" s="189"/>
      <c r="XFB1278" s="189"/>
      <c r="XFC1278" s="189"/>
      <c r="XFD1278" s="189"/>
    </row>
    <row r="1279" spans="1:25 16375:16384" s="54" customFormat="1" ht="42" customHeight="1" x14ac:dyDescent="0.2">
      <c r="A1279" s="60"/>
      <c r="B1279" s="60"/>
      <c r="C1279" s="61"/>
      <c r="D1279" s="61"/>
      <c r="E1279" s="61"/>
      <c r="F1279" s="61"/>
      <c r="G1279" s="61"/>
      <c r="H1279" s="61"/>
      <c r="I1279" s="60"/>
      <c r="J1279" s="60"/>
      <c r="K1279" s="87"/>
      <c r="L1279" s="62"/>
      <c r="M1279" s="63"/>
      <c r="N1279" s="64"/>
      <c r="O1279" s="58"/>
      <c r="P1279" s="64"/>
      <c r="Q1279" s="58"/>
      <c r="R1279" s="52"/>
      <c r="S1279" s="60"/>
      <c r="T1279" s="60"/>
      <c r="U1279" s="60"/>
      <c r="V1279" s="60"/>
      <c r="W1279" s="20"/>
      <c r="X1279" s="19"/>
      <c r="Y1279" s="19"/>
      <c r="XEU1279" s="189"/>
      <c r="XEV1279" s="189"/>
      <c r="XEW1279" s="189"/>
      <c r="XEX1279" s="189"/>
      <c r="XEY1279" s="189"/>
      <c r="XEZ1279" s="189"/>
      <c r="XFA1279" s="189"/>
      <c r="XFB1279" s="189"/>
      <c r="XFC1279" s="189"/>
      <c r="XFD1279" s="189"/>
    </row>
    <row r="1280" spans="1:25 16375:16384" s="54" customFormat="1" ht="42" customHeight="1" x14ac:dyDescent="0.2">
      <c r="A1280" s="60"/>
      <c r="B1280" s="60"/>
      <c r="C1280" s="61"/>
      <c r="D1280" s="61"/>
      <c r="E1280" s="61"/>
      <c r="F1280" s="61"/>
      <c r="G1280" s="61"/>
      <c r="H1280" s="61"/>
      <c r="I1280" s="60"/>
      <c r="J1280" s="60"/>
      <c r="K1280" s="87"/>
      <c r="L1280" s="62"/>
      <c r="M1280" s="63"/>
      <c r="N1280" s="64"/>
      <c r="O1280" s="58"/>
      <c r="P1280" s="64"/>
      <c r="Q1280" s="58"/>
      <c r="R1280" s="52"/>
      <c r="S1280" s="60"/>
      <c r="T1280" s="60"/>
      <c r="U1280" s="60"/>
      <c r="V1280" s="60"/>
      <c r="W1280" s="20"/>
      <c r="X1280" s="19"/>
      <c r="Y1280" s="19"/>
      <c r="XEU1280" s="189"/>
      <c r="XEV1280" s="189"/>
      <c r="XEW1280" s="189"/>
      <c r="XEX1280" s="189"/>
      <c r="XEY1280" s="189"/>
      <c r="XEZ1280" s="189"/>
      <c r="XFA1280" s="189"/>
      <c r="XFB1280" s="189"/>
      <c r="XFC1280" s="189"/>
      <c r="XFD1280" s="189"/>
    </row>
    <row r="1281" spans="1:25 16375:16384" s="54" customFormat="1" ht="42" customHeight="1" x14ac:dyDescent="0.2">
      <c r="A1281" s="60"/>
      <c r="B1281" s="60"/>
      <c r="C1281" s="61"/>
      <c r="D1281" s="61"/>
      <c r="E1281" s="61"/>
      <c r="F1281" s="61"/>
      <c r="G1281" s="61"/>
      <c r="H1281" s="61"/>
      <c r="I1281" s="60"/>
      <c r="J1281" s="60"/>
      <c r="K1281" s="87"/>
      <c r="L1281" s="62"/>
      <c r="M1281" s="63"/>
      <c r="N1281" s="64"/>
      <c r="O1281" s="58"/>
      <c r="P1281" s="64"/>
      <c r="Q1281" s="58"/>
      <c r="R1281" s="52"/>
      <c r="S1281" s="60"/>
      <c r="T1281" s="60"/>
      <c r="U1281" s="60"/>
      <c r="V1281" s="60"/>
      <c r="W1281" s="20"/>
      <c r="X1281" s="19"/>
      <c r="Y1281" s="19"/>
      <c r="XEU1281" s="189"/>
      <c r="XEV1281" s="189"/>
      <c r="XEW1281" s="189"/>
      <c r="XEX1281" s="189"/>
      <c r="XEY1281" s="189"/>
      <c r="XEZ1281" s="189"/>
      <c r="XFA1281" s="189"/>
      <c r="XFB1281" s="189"/>
      <c r="XFC1281" s="189"/>
      <c r="XFD1281" s="189"/>
    </row>
    <row r="1282" spans="1:25 16375:16384" s="54" customFormat="1" ht="42" customHeight="1" x14ac:dyDescent="0.2">
      <c r="A1282" s="60"/>
      <c r="B1282" s="60"/>
      <c r="C1282" s="61"/>
      <c r="D1282" s="61"/>
      <c r="E1282" s="61"/>
      <c r="F1282" s="61"/>
      <c r="G1282" s="61"/>
      <c r="H1282" s="61"/>
      <c r="I1282" s="60"/>
      <c r="J1282" s="60"/>
      <c r="K1282" s="87"/>
      <c r="L1282" s="62"/>
      <c r="M1282" s="63"/>
      <c r="N1282" s="64"/>
      <c r="O1282" s="58"/>
      <c r="P1282" s="64"/>
      <c r="Q1282" s="58"/>
      <c r="R1282" s="52"/>
      <c r="S1282" s="60"/>
      <c r="T1282" s="60"/>
      <c r="U1282" s="60"/>
      <c r="V1282" s="60"/>
      <c r="W1282" s="20"/>
      <c r="X1282" s="19"/>
      <c r="Y1282" s="19"/>
      <c r="XEU1282" s="189"/>
      <c r="XEV1282" s="189"/>
      <c r="XEW1282" s="189"/>
      <c r="XEX1282" s="189"/>
      <c r="XEY1282" s="189"/>
      <c r="XEZ1282" s="189"/>
      <c r="XFA1282" s="189"/>
      <c r="XFB1282" s="189"/>
      <c r="XFC1282" s="189"/>
      <c r="XFD1282" s="189"/>
    </row>
    <row r="1283" spans="1:25 16375:16384" s="54" customFormat="1" ht="42" customHeight="1" x14ac:dyDescent="0.2">
      <c r="A1283" s="60"/>
      <c r="B1283" s="60"/>
      <c r="C1283" s="61"/>
      <c r="D1283" s="61"/>
      <c r="E1283" s="61"/>
      <c r="F1283" s="61"/>
      <c r="G1283" s="61"/>
      <c r="H1283" s="61"/>
      <c r="I1283" s="60"/>
      <c r="J1283" s="60"/>
      <c r="K1283" s="87"/>
      <c r="L1283" s="62"/>
      <c r="M1283" s="63"/>
      <c r="N1283" s="64"/>
      <c r="O1283" s="58"/>
      <c r="P1283" s="64"/>
      <c r="Q1283" s="58"/>
      <c r="R1283" s="52"/>
      <c r="S1283" s="60"/>
      <c r="T1283" s="60"/>
      <c r="U1283" s="60"/>
      <c r="V1283" s="60"/>
      <c r="W1283" s="20"/>
      <c r="X1283" s="19"/>
      <c r="Y1283" s="19"/>
      <c r="XEU1283" s="189"/>
      <c r="XEV1283" s="189"/>
      <c r="XEW1283" s="189"/>
      <c r="XEX1283" s="189"/>
      <c r="XEY1283" s="189"/>
      <c r="XEZ1283" s="189"/>
      <c r="XFA1283" s="189"/>
      <c r="XFB1283" s="189"/>
      <c r="XFC1283" s="189"/>
      <c r="XFD1283" s="189"/>
    </row>
    <row r="1284" spans="1:25 16375:16384" s="54" customFormat="1" ht="42" customHeight="1" x14ac:dyDescent="0.2">
      <c r="A1284" s="60"/>
      <c r="B1284" s="60"/>
      <c r="C1284" s="61"/>
      <c r="D1284" s="61"/>
      <c r="E1284" s="61"/>
      <c r="F1284" s="61"/>
      <c r="G1284" s="61"/>
      <c r="H1284" s="61"/>
      <c r="I1284" s="60"/>
      <c r="J1284" s="60"/>
      <c r="K1284" s="87"/>
      <c r="L1284" s="62"/>
      <c r="M1284" s="63"/>
      <c r="N1284" s="64"/>
      <c r="O1284" s="58"/>
      <c r="P1284" s="64"/>
      <c r="Q1284" s="58"/>
      <c r="R1284" s="52"/>
      <c r="S1284" s="60"/>
      <c r="T1284" s="60"/>
      <c r="U1284" s="60"/>
      <c r="V1284" s="60"/>
      <c r="W1284" s="20"/>
      <c r="X1284" s="19"/>
      <c r="Y1284" s="19"/>
      <c r="XEU1284" s="189"/>
      <c r="XEV1284" s="189"/>
      <c r="XEW1284" s="189"/>
      <c r="XEX1284" s="189"/>
      <c r="XEY1284" s="189"/>
      <c r="XEZ1284" s="189"/>
      <c r="XFA1284" s="189"/>
      <c r="XFB1284" s="189"/>
      <c r="XFC1284" s="189"/>
      <c r="XFD1284" s="189"/>
    </row>
    <row r="1285" spans="1:25 16375:16384" s="54" customFormat="1" ht="42" customHeight="1" x14ac:dyDescent="0.2">
      <c r="A1285" s="60"/>
      <c r="B1285" s="60"/>
      <c r="C1285" s="61"/>
      <c r="D1285" s="61"/>
      <c r="E1285" s="61"/>
      <c r="F1285" s="61"/>
      <c r="G1285" s="61"/>
      <c r="H1285" s="61"/>
      <c r="I1285" s="60"/>
      <c r="J1285" s="60"/>
      <c r="K1285" s="87"/>
      <c r="L1285" s="62"/>
      <c r="M1285" s="63"/>
      <c r="N1285" s="64"/>
      <c r="O1285" s="58"/>
      <c r="P1285" s="64"/>
      <c r="Q1285" s="58"/>
      <c r="R1285" s="52"/>
      <c r="S1285" s="60"/>
      <c r="T1285" s="60"/>
      <c r="U1285" s="60"/>
      <c r="V1285" s="60"/>
      <c r="W1285" s="20"/>
      <c r="X1285" s="19"/>
      <c r="Y1285" s="19"/>
      <c r="XEU1285" s="189"/>
      <c r="XEV1285" s="189"/>
      <c r="XEW1285" s="189"/>
      <c r="XEX1285" s="189"/>
      <c r="XEY1285" s="189"/>
      <c r="XEZ1285" s="189"/>
      <c r="XFA1285" s="189"/>
      <c r="XFB1285" s="189"/>
      <c r="XFC1285" s="189"/>
      <c r="XFD1285" s="189"/>
    </row>
    <row r="1286" spans="1:25 16375:16384" s="54" customFormat="1" ht="42" customHeight="1" x14ac:dyDescent="0.2">
      <c r="A1286" s="60"/>
      <c r="B1286" s="60"/>
      <c r="C1286" s="61"/>
      <c r="D1286" s="61"/>
      <c r="E1286" s="61"/>
      <c r="F1286" s="61"/>
      <c r="G1286" s="61"/>
      <c r="H1286" s="61"/>
      <c r="I1286" s="60"/>
      <c r="J1286" s="60"/>
      <c r="K1286" s="87"/>
      <c r="L1286" s="62"/>
      <c r="M1286" s="63"/>
      <c r="N1286" s="64"/>
      <c r="O1286" s="58"/>
      <c r="P1286" s="64"/>
      <c r="Q1286" s="58"/>
      <c r="R1286" s="52"/>
      <c r="S1286" s="60"/>
      <c r="T1286" s="60"/>
      <c r="U1286" s="60"/>
      <c r="V1286" s="60"/>
      <c r="W1286" s="20"/>
      <c r="X1286" s="19"/>
      <c r="Y1286" s="19"/>
      <c r="XEU1286" s="189"/>
      <c r="XEV1286" s="189"/>
      <c r="XEW1286" s="189"/>
      <c r="XEX1286" s="189"/>
      <c r="XEY1286" s="189"/>
      <c r="XEZ1286" s="189"/>
      <c r="XFA1286" s="189"/>
      <c r="XFB1286" s="189"/>
      <c r="XFC1286" s="189"/>
      <c r="XFD1286" s="189"/>
    </row>
    <row r="1287" spans="1:25 16375:16384" s="54" customFormat="1" ht="42" customHeight="1" x14ac:dyDescent="0.2">
      <c r="A1287" s="60"/>
      <c r="B1287" s="60"/>
      <c r="C1287" s="61"/>
      <c r="D1287" s="61"/>
      <c r="E1287" s="61"/>
      <c r="F1287" s="61"/>
      <c r="G1287" s="61"/>
      <c r="H1287" s="61"/>
      <c r="I1287" s="60"/>
      <c r="J1287" s="60"/>
      <c r="K1287" s="87"/>
      <c r="L1287" s="62"/>
      <c r="M1287" s="63"/>
      <c r="N1287" s="64"/>
      <c r="O1287" s="58"/>
      <c r="P1287" s="64"/>
      <c r="Q1287" s="58"/>
      <c r="R1287" s="52"/>
      <c r="S1287" s="60"/>
      <c r="T1287" s="60"/>
      <c r="U1287" s="60"/>
      <c r="V1287" s="60"/>
      <c r="W1287" s="20"/>
      <c r="X1287" s="19"/>
      <c r="Y1287" s="19"/>
      <c r="XEU1287" s="189"/>
      <c r="XEV1287" s="189"/>
      <c r="XEW1287" s="189"/>
      <c r="XEX1287" s="189"/>
      <c r="XEY1287" s="189"/>
      <c r="XEZ1287" s="189"/>
      <c r="XFA1287" s="189"/>
      <c r="XFB1287" s="189"/>
      <c r="XFC1287" s="189"/>
      <c r="XFD1287" s="189"/>
    </row>
    <row r="1288" spans="1:25 16375:16384" s="54" customFormat="1" ht="42" customHeight="1" x14ac:dyDescent="0.2">
      <c r="A1288" s="60"/>
      <c r="B1288" s="60"/>
      <c r="C1288" s="61"/>
      <c r="D1288" s="61"/>
      <c r="E1288" s="61"/>
      <c r="F1288" s="61"/>
      <c r="G1288" s="61"/>
      <c r="H1288" s="61"/>
      <c r="I1288" s="60"/>
      <c r="J1288" s="60"/>
      <c r="K1288" s="87"/>
      <c r="L1288" s="62"/>
      <c r="M1288" s="63"/>
      <c r="N1288" s="64"/>
      <c r="O1288" s="58"/>
      <c r="P1288" s="64"/>
      <c r="Q1288" s="58"/>
      <c r="R1288" s="52"/>
      <c r="S1288" s="60"/>
      <c r="T1288" s="60"/>
      <c r="U1288" s="60"/>
      <c r="V1288" s="60"/>
      <c r="W1288" s="20"/>
      <c r="X1288" s="19"/>
      <c r="Y1288" s="19"/>
      <c r="XEU1288" s="189"/>
      <c r="XEV1288" s="189"/>
      <c r="XEW1288" s="189"/>
      <c r="XEX1288" s="189"/>
      <c r="XEY1288" s="189"/>
      <c r="XEZ1288" s="189"/>
      <c r="XFA1288" s="189"/>
      <c r="XFB1288" s="189"/>
      <c r="XFC1288" s="189"/>
      <c r="XFD1288" s="189"/>
    </row>
    <row r="1289" spans="1:25 16375:16384" s="54" customFormat="1" ht="42" customHeight="1" x14ac:dyDescent="0.2">
      <c r="A1289" s="60"/>
      <c r="B1289" s="60"/>
      <c r="C1289" s="61"/>
      <c r="D1289" s="61"/>
      <c r="E1289" s="61"/>
      <c r="F1289" s="61"/>
      <c r="G1289" s="61"/>
      <c r="H1289" s="61"/>
      <c r="I1289" s="60"/>
      <c r="J1289" s="60"/>
      <c r="K1289" s="87"/>
      <c r="L1289" s="62"/>
      <c r="M1289" s="63"/>
      <c r="N1289" s="64"/>
      <c r="O1289" s="58"/>
      <c r="P1289" s="64"/>
      <c r="Q1289" s="58"/>
      <c r="R1289" s="52"/>
      <c r="S1289" s="60"/>
      <c r="T1289" s="60"/>
      <c r="U1289" s="60"/>
      <c r="V1289" s="60"/>
      <c r="W1289" s="20"/>
      <c r="X1289" s="19"/>
      <c r="Y1289" s="19"/>
      <c r="XEU1289" s="189"/>
      <c r="XEV1289" s="189"/>
      <c r="XEW1289" s="189"/>
      <c r="XEX1289" s="189"/>
      <c r="XEY1289" s="189"/>
      <c r="XEZ1289" s="189"/>
      <c r="XFA1289" s="189"/>
      <c r="XFB1289" s="189"/>
      <c r="XFC1289" s="189"/>
      <c r="XFD1289" s="189"/>
    </row>
    <row r="1290" spans="1:25 16375:16384" s="54" customFormat="1" ht="42" customHeight="1" x14ac:dyDescent="0.2">
      <c r="A1290" s="60"/>
      <c r="B1290" s="60"/>
      <c r="C1290" s="61"/>
      <c r="D1290" s="61"/>
      <c r="E1290" s="61"/>
      <c r="F1290" s="61"/>
      <c r="G1290" s="61"/>
      <c r="H1290" s="61"/>
      <c r="I1290" s="60"/>
      <c r="J1290" s="60"/>
      <c r="K1290" s="87"/>
      <c r="L1290" s="62"/>
      <c r="M1290" s="63"/>
      <c r="N1290" s="64"/>
      <c r="O1290" s="58"/>
      <c r="P1290" s="64"/>
      <c r="Q1290" s="58"/>
      <c r="R1290" s="52"/>
      <c r="S1290" s="60"/>
      <c r="T1290" s="60"/>
      <c r="U1290" s="60"/>
      <c r="V1290" s="60"/>
      <c r="W1290" s="20"/>
      <c r="X1290" s="19"/>
      <c r="Y1290" s="19"/>
      <c r="XEU1290" s="189"/>
      <c r="XEV1290" s="189"/>
      <c r="XEW1290" s="189"/>
      <c r="XEX1290" s="189"/>
      <c r="XEY1290" s="189"/>
      <c r="XEZ1290" s="189"/>
      <c r="XFA1290" s="189"/>
      <c r="XFB1290" s="189"/>
      <c r="XFC1290" s="189"/>
      <c r="XFD1290" s="189"/>
    </row>
    <row r="1291" spans="1:25 16375:16384" s="54" customFormat="1" ht="42" customHeight="1" x14ac:dyDescent="0.2">
      <c r="A1291" s="60"/>
      <c r="B1291" s="60"/>
      <c r="C1291" s="61"/>
      <c r="D1291" s="61"/>
      <c r="E1291" s="61"/>
      <c r="F1291" s="61"/>
      <c r="G1291" s="61"/>
      <c r="H1291" s="61"/>
      <c r="I1291" s="60"/>
      <c r="J1291" s="60"/>
      <c r="K1291" s="87"/>
      <c r="L1291" s="62"/>
      <c r="M1291" s="63"/>
      <c r="N1291" s="64"/>
      <c r="O1291" s="58"/>
      <c r="P1291" s="64"/>
      <c r="Q1291" s="58"/>
      <c r="R1291" s="52"/>
      <c r="S1291" s="60"/>
      <c r="T1291" s="60"/>
      <c r="U1291" s="60"/>
      <c r="V1291" s="60"/>
      <c r="W1291" s="20"/>
      <c r="X1291" s="19"/>
      <c r="Y1291" s="19"/>
      <c r="XEU1291" s="189"/>
      <c r="XEV1291" s="189"/>
      <c r="XEW1291" s="189"/>
      <c r="XEX1291" s="189"/>
      <c r="XEY1291" s="189"/>
      <c r="XEZ1291" s="189"/>
      <c r="XFA1291" s="189"/>
      <c r="XFB1291" s="189"/>
      <c r="XFC1291" s="189"/>
      <c r="XFD1291" s="189"/>
    </row>
    <row r="1292" spans="1:25 16375:16384" s="54" customFormat="1" ht="42" customHeight="1" x14ac:dyDescent="0.2">
      <c r="A1292" s="60"/>
      <c r="B1292" s="60"/>
      <c r="C1292" s="61"/>
      <c r="D1292" s="61"/>
      <c r="E1292" s="61"/>
      <c r="F1292" s="61"/>
      <c r="G1292" s="61"/>
      <c r="H1292" s="61"/>
      <c r="I1292" s="60"/>
      <c r="J1292" s="60"/>
      <c r="K1292" s="87"/>
      <c r="L1292" s="62"/>
      <c r="M1292" s="63"/>
      <c r="N1292" s="64"/>
      <c r="O1292" s="58"/>
      <c r="P1292" s="64"/>
      <c r="Q1292" s="58"/>
      <c r="R1292" s="52"/>
      <c r="S1292" s="60"/>
      <c r="T1292" s="60"/>
      <c r="U1292" s="60"/>
      <c r="V1292" s="60"/>
      <c r="W1292" s="20"/>
      <c r="X1292" s="19"/>
      <c r="Y1292" s="19"/>
      <c r="XEU1292" s="189"/>
      <c r="XEV1292" s="189"/>
      <c r="XEW1292" s="189"/>
      <c r="XEX1292" s="189"/>
      <c r="XEY1292" s="189"/>
      <c r="XEZ1292" s="189"/>
      <c r="XFA1292" s="189"/>
      <c r="XFB1292" s="189"/>
      <c r="XFC1292" s="189"/>
      <c r="XFD1292" s="189"/>
    </row>
    <row r="1293" spans="1:25 16375:16384" s="54" customFormat="1" ht="42" customHeight="1" x14ac:dyDescent="0.2">
      <c r="A1293" s="60"/>
      <c r="B1293" s="60"/>
      <c r="C1293" s="61"/>
      <c r="D1293" s="61"/>
      <c r="E1293" s="61"/>
      <c r="F1293" s="61"/>
      <c r="G1293" s="61"/>
      <c r="H1293" s="61"/>
      <c r="I1293" s="60"/>
      <c r="J1293" s="60"/>
      <c r="K1293" s="87"/>
      <c r="L1293" s="62"/>
      <c r="M1293" s="63"/>
      <c r="N1293" s="64"/>
      <c r="O1293" s="58"/>
      <c r="P1293" s="64"/>
      <c r="Q1293" s="58"/>
      <c r="R1293" s="52"/>
      <c r="S1293" s="60"/>
      <c r="T1293" s="60"/>
      <c r="U1293" s="60"/>
      <c r="V1293" s="60"/>
      <c r="W1293" s="20"/>
      <c r="X1293" s="19"/>
      <c r="Y1293" s="19"/>
      <c r="XEU1293" s="189"/>
      <c r="XEV1293" s="189"/>
      <c r="XEW1293" s="189"/>
      <c r="XEX1293" s="189"/>
      <c r="XEY1293" s="189"/>
      <c r="XEZ1293" s="189"/>
      <c r="XFA1293" s="189"/>
      <c r="XFB1293" s="189"/>
      <c r="XFC1293" s="189"/>
      <c r="XFD1293" s="189"/>
    </row>
    <row r="1294" spans="1:25 16375:16384" s="54" customFormat="1" ht="42" customHeight="1" x14ac:dyDescent="0.2">
      <c r="A1294" s="60"/>
      <c r="B1294" s="60"/>
      <c r="C1294" s="61"/>
      <c r="D1294" s="61"/>
      <c r="E1294" s="61"/>
      <c r="F1294" s="61"/>
      <c r="G1294" s="61"/>
      <c r="H1294" s="61"/>
      <c r="I1294" s="60"/>
      <c r="J1294" s="60"/>
      <c r="K1294" s="87"/>
      <c r="L1294" s="62"/>
      <c r="M1294" s="63"/>
      <c r="N1294" s="64"/>
      <c r="O1294" s="58"/>
      <c r="P1294" s="64"/>
      <c r="Q1294" s="58"/>
      <c r="R1294" s="52"/>
      <c r="S1294" s="60"/>
      <c r="T1294" s="60"/>
      <c r="U1294" s="60"/>
      <c r="V1294" s="60"/>
      <c r="W1294" s="20"/>
      <c r="X1294" s="19"/>
      <c r="Y1294" s="19"/>
      <c r="XEU1294" s="189"/>
      <c r="XEV1294" s="189"/>
      <c r="XEW1294" s="189"/>
      <c r="XEX1294" s="189"/>
      <c r="XEY1294" s="189"/>
      <c r="XEZ1294" s="189"/>
      <c r="XFA1294" s="189"/>
      <c r="XFB1294" s="189"/>
      <c r="XFC1294" s="189"/>
      <c r="XFD1294" s="189"/>
    </row>
    <row r="1295" spans="1:25 16375:16384" s="54" customFormat="1" ht="42" customHeight="1" x14ac:dyDescent="0.2">
      <c r="A1295" s="60"/>
      <c r="B1295" s="60"/>
      <c r="C1295" s="61"/>
      <c r="D1295" s="61"/>
      <c r="E1295" s="61"/>
      <c r="F1295" s="61"/>
      <c r="G1295" s="61"/>
      <c r="H1295" s="61"/>
      <c r="I1295" s="60"/>
      <c r="J1295" s="60"/>
      <c r="K1295" s="87"/>
      <c r="L1295" s="62"/>
      <c r="M1295" s="63"/>
      <c r="N1295" s="64"/>
      <c r="O1295" s="58"/>
      <c r="P1295" s="64"/>
      <c r="Q1295" s="58"/>
      <c r="R1295" s="52"/>
      <c r="S1295" s="60"/>
      <c r="T1295" s="60"/>
      <c r="U1295" s="60"/>
      <c r="V1295" s="60"/>
      <c r="W1295" s="20"/>
      <c r="X1295" s="19"/>
      <c r="Y1295" s="19"/>
      <c r="XEU1295" s="189"/>
      <c r="XEV1295" s="189"/>
      <c r="XEW1295" s="189"/>
      <c r="XEX1295" s="189"/>
      <c r="XEY1295" s="189"/>
      <c r="XEZ1295" s="189"/>
      <c r="XFA1295" s="189"/>
      <c r="XFB1295" s="189"/>
      <c r="XFC1295" s="189"/>
      <c r="XFD1295" s="189"/>
    </row>
    <row r="1296" spans="1:25 16375:16384" s="54" customFormat="1" ht="42" customHeight="1" x14ac:dyDescent="0.2">
      <c r="A1296" s="60"/>
      <c r="B1296" s="60"/>
      <c r="C1296" s="61"/>
      <c r="D1296" s="61"/>
      <c r="E1296" s="61"/>
      <c r="F1296" s="61"/>
      <c r="G1296" s="61"/>
      <c r="H1296" s="61"/>
      <c r="I1296" s="60"/>
      <c r="J1296" s="60"/>
      <c r="K1296" s="87"/>
      <c r="L1296" s="62"/>
      <c r="M1296" s="63"/>
      <c r="N1296" s="64"/>
      <c r="O1296" s="58"/>
      <c r="P1296" s="64"/>
      <c r="Q1296" s="58"/>
      <c r="R1296" s="52"/>
      <c r="S1296" s="60"/>
      <c r="T1296" s="60"/>
      <c r="U1296" s="60"/>
      <c r="V1296" s="60"/>
      <c r="W1296" s="20"/>
      <c r="X1296" s="19"/>
      <c r="Y1296" s="19"/>
      <c r="XEU1296" s="189"/>
      <c r="XEV1296" s="189"/>
      <c r="XEW1296" s="189"/>
      <c r="XEX1296" s="189"/>
      <c r="XEY1296" s="189"/>
      <c r="XEZ1296" s="189"/>
      <c r="XFA1296" s="189"/>
      <c r="XFB1296" s="189"/>
      <c r="XFC1296" s="189"/>
      <c r="XFD1296" s="189"/>
    </row>
    <row r="1297" spans="1:25 16375:16384" s="54" customFormat="1" ht="42" customHeight="1" x14ac:dyDescent="0.2">
      <c r="A1297" s="60"/>
      <c r="B1297" s="60"/>
      <c r="C1297" s="61"/>
      <c r="D1297" s="61"/>
      <c r="E1297" s="61"/>
      <c r="F1297" s="61"/>
      <c r="G1297" s="61"/>
      <c r="H1297" s="61"/>
      <c r="I1297" s="60"/>
      <c r="J1297" s="60"/>
      <c r="K1297" s="87"/>
      <c r="L1297" s="62"/>
      <c r="M1297" s="63"/>
      <c r="N1297" s="64"/>
      <c r="O1297" s="58"/>
      <c r="P1297" s="64"/>
      <c r="Q1297" s="58"/>
      <c r="R1297" s="52"/>
      <c r="S1297" s="60"/>
      <c r="T1297" s="60"/>
      <c r="U1297" s="60"/>
      <c r="V1297" s="60"/>
      <c r="W1297" s="20"/>
      <c r="X1297" s="19"/>
      <c r="Y1297" s="19"/>
      <c r="XEU1297" s="189"/>
      <c r="XEV1297" s="189"/>
      <c r="XEW1297" s="189"/>
      <c r="XEX1297" s="189"/>
      <c r="XEY1297" s="189"/>
      <c r="XEZ1297" s="189"/>
      <c r="XFA1297" s="189"/>
      <c r="XFB1297" s="189"/>
      <c r="XFC1297" s="189"/>
      <c r="XFD1297" s="189"/>
    </row>
    <row r="1298" spans="1:25 16375:16384" s="54" customFormat="1" ht="42" customHeight="1" x14ac:dyDescent="0.2">
      <c r="A1298" s="60"/>
      <c r="B1298" s="60"/>
      <c r="C1298" s="61"/>
      <c r="D1298" s="61"/>
      <c r="E1298" s="61"/>
      <c r="F1298" s="61"/>
      <c r="G1298" s="61"/>
      <c r="H1298" s="61"/>
      <c r="I1298" s="60"/>
      <c r="J1298" s="60"/>
      <c r="K1298" s="87"/>
      <c r="L1298" s="62"/>
      <c r="M1298" s="63"/>
      <c r="N1298" s="64"/>
      <c r="O1298" s="58"/>
      <c r="P1298" s="64"/>
      <c r="Q1298" s="58"/>
      <c r="R1298" s="52"/>
      <c r="S1298" s="60"/>
      <c r="T1298" s="60"/>
      <c r="U1298" s="60"/>
      <c r="V1298" s="60"/>
      <c r="W1298" s="20"/>
      <c r="X1298" s="19"/>
      <c r="Y1298" s="19"/>
      <c r="XEU1298" s="189"/>
      <c r="XEV1298" s="189"/>
      <c r="XEW1298" s="189"/>
      <c r="XEX1298" s="189"/>
      <c r="XEY1298" s="189"/>
      <c r="XEZ1298" s="189"/>
      <c r="XFA1298" s="189"/>
      <c r="XFB1298" s="189"/>
      <c r="XFC1298" s="189"/>
      <c r="XFD1298" s="189"/>
    </row>
    <row r="1299" spans="1:25 16375:16384" s="54" customFormat="1" ht="42" customHeight="1" x14ac:dyDescent="0.2">
      <c r="A1299" s="60"/>
      <c r="B1299" s="60"/>
      <c r="C1299" s="61"/>
      <c r="D1299" s="61"/>
      <c r="E1299" s="61"/>
      <c r="F1299" s="61"/>
      <c r="G1299" s="61"/>
      <c r="H1299" s="61"/>
      <c r="I1299" s="60"/>
      <c r="J1299" s="60"/>
      <c r="K1299" s="87"/>
      <c r="L1299" s="62"/>
      <c r="M1299" s="63"/>
      <c r="N1299" s="64"/>
      <c r="O1299" s="58"/>
      <c r="P1299" s="64"/>
      <c r="Q1299" s="58"/>
      <c r="R1299" s="52"/>
      <c r="S1299" s="60"/>
      <c r="T1299" s="60"/>
      <c r="U1299" s="60"/>
      <c r="V1299" s="60"/>
      <c r="W1299" s="20"/>
      <c r="X1299" s="19"/>
      <c r="Y1299" s="19"/>
      <c r="XEU1299" s="189"/>
      <c r="XEV1299" s="189"/>
      <c r="XEW1299" s="189"/>
      <c r="XEX1299" s="189"/>
      <c r="XEY1299" s="189"/>
      <c r="XEZ1299" s="189"/>
      <c r="XFA1299" s="189"/>
      <c r="XFB1299" s="189"/>
      <c r="XFC1299" s="189"/>
      <c r="XFD1299" s="189"/>
    </row>
    <row r="1300" spans="1:25 16375:16384" s="54" customFormat="1" ht="42" customHeight="1" x14ac:dyDescent="0.2">
      <c r="A1300" s="60"/>
      <c r="B1300" s="60"/>
      <c r="C1300" s="61"/>
      <c r="D1300" s="61"/>
      <c r="E1300" s="61"/>
      <c r="F1300" s="61"/>
      <c r="G1300" s="61"/>
      <c r="H1300" s="61"/>
      <c r="I1300" s="60"/>
      <c r="J1300" s="60"/>
      <c r="K1300" s="87"/>
      <c r="L1300" s="62"/>
      <c r="M1300" s="63"/>
      <c r="N1300" s="64"/>
      <c r="O1300" s="58"/>
      <c r="P1300" s="64"/>
      <c r="Q1300" s="58"/>
      <c r="R1300" s="52"/>
      <c r="S1300" s="60"/>
      <c r="T1300" s="60"/>
      <c r="U1300" s="60"/>
      <c r="V1300" s="60"/>
      <c r="W1300" s="20"/>
      <c r="X1300" s="19"/>
      <c r="Y1300" s="19"/>
      <c r="XEU1300" s="189"/>
      <c r="XEV1300" s="189"/>
      <c r="XEW1300" s="189"/>
      <c r="XEX1300" s="189"/>
      <c r="XEY1300" s="189"/>
      <c r="XEZ1300" s="189"/>
      <c r="XFA1300" s="189"/>
      <c r="XFB1300" s="189"/>
      <c r="XFC1300" s="189"/>
      <c r="XFD1300" s="189"/>
    </row>
    <row r="1301" spans="1:25 16375:16384" s="54" customFormat="1" ht="42" customHeight="1" x14ac:dyDescent="0.2">
      <c r="A1301" s="60"/>
      <c r="B1301" s="60"/>
      <c r="C1301" s="61"/>
      <c r="D1301" s="61"/>
      <c r="E1301" s="61"/>
      <c r="F1301" s="61"/>
      <c r="G1301" s="61"/>
      <c r="H1301" s="61"/>
      <c r="I1301" s="60"/>
      <c r="J1301" s="60"/>
      <c r="K1301" s="87"/>
      <c r="L1301" s="62"/>
      <c r="M1301" s="63"/>
      <c r="N1301" s="64"/>
      <c r="O1301" s="58"/>
      <c r="P1301" s="64"/>
      <c r="Q1301" s="58"/>
      <c r="R1301" s="52"/>
      <c r="S1301" s="60"/>
      <c r="T1301" s="60"/>
      <c r="U1301" s="60"/>
      <c r="V1301" s="60"/>
      <c r="W1301" s="20"/>
      <c r="X1301" s="19"/>
      <c r="Y1301" s="19"/>
      <c r="XEU1301" s="189"/>
      <c r="XEV1301" s="189"/>
      <c r="XEW1301" s="189"/>
      <c r="XEX1301" s="189"/>
      <c r="XEY1301" s="189"/>
      <c r="XEZ1301" s="189"/>
      <c r="XFA1301" s="189"/>
      <c r="XFB1301" s="189"/>
      <c r="XFC1301" s="189"/>
      <c r="XFD1301" s="189"/>
    </row>
    <row r="1302" spans="1:25 16375:16384" s="54" customFormat="1" ht="42" customHeight="1" x14ac:dyDescent="0.2">
      <c r="A1302" s="60"/>
      <c r="B1302" s="60"/>
      <c r="C1302" s="61"/>
      <c r="D1302" s="61"/>
      <c r="E1302" s="61"/>
      <c r="F1302" s="61"/>
      <c r="G1302" s="61"/>
      <c r="H1302" s="61"/>
      <c r="I1302" s="60"/>
      <c r="J1302" s="60"/>
      <c r="K1302" s="87"/>
      <c r="L1302" s="62"/>
      <c r="M1302" s="63"/>
      <c r="N1302" s="64"/>
      <c r="O1302" s="58"/>
      <c r="P1302" s="64"/>
      <c r="Q1302" s="58"/>
      <c r="R1302" s="52"/>
      <c r="S1302" s="60"/>
      <c r="T1302" s="60"/>
      <c r="U1302" s="60"/>
      <c r="V1302" s="60"/>
      <c r="W1302" s="20"/>
      <c r="X1302" s="19"/>
      <c r="Y1302" s="19"/>
      <c r="XEU1302" s="189"/>
      <c r="XEV1302" s="189"/>
      <c r="XEW1302" s="189"/>
      <c r="XEX1302" s="189"/>
      <c r="XEY1302" s="189"/>
      <c r="XEZ1302" s="189"/>
      <c r="XFA1302" s="189"/>
      <c r="XFB1302" s="189"/>
      <c r="XFC1302" s="189"/>
      <c r="XFD1302" s="189"/>
    </row>
    <row r="1303" spans="1:25 16375:16384" s="54" customFormat="1" ht="42" customHeight="1" x14ac:dyDescent="0.2">
      <c r="A1303" s="60"/>
      <c r="B1303" s="60"/>
      <c r="C1303" s="61"/>
      <c r="D1303" s="61"/>
      <c r="E1303" s="61"/>
      <c r="F1303" s="61"/>
      <c r="G1303" s="61"/>
      <c r="H1303" s="61"/>
      <c r="I1303" s="60"/>
      <c r="J1303" s="60"/>
      <c r="K1303" s="87"/>
      <c r="L1303" s="62"/>
      <c r="M1303" s="63"/>
      <c r="N1303" s="64"/>
      <c r="O1303" s="58"/>
      <c r="P1303" s="64"/>
      <c r="Q1303" s="58"/>
      <c r="R1303" s="52"/>
      <c r="S1303" s="60"/>
      <c r="T1303" s="60"/>
      <c r="U1303" s="60"/>
      <c r="V1303" s="60"/>
      <c r="W1303" s="20"/>
      <c r="X1303" s="19"/>
      <c r="Y1303" s="19"/>
      <c r="XEU1303" s="189"/>
      <c r="XEV1303" s="189"/>
      <c r="XEW1303" s="189"/>
      <c r="XEX1303" s="189"/>
      <c r="XEY1303" s="189"/>
      <c r="XEZ1303" s="189"/>
      <c r="XFA1303" s="189"/>
      <c r="XFB1303" s="189"/>
      <c r="XFC1303" s="189"/>
      <c r="XFD1303" s="189"/>
    </row>
    <row r="1304" spans="1:25 16375:16384" s="54" customFormat="1" ht="42" customHeight="1" x14ac:dyDescent="0.2">
      <c r="A1304" s="60"/>
      <c r="B1304" s="60"/>
      <c r="C1304" s="61"/>
      <c r="D1304" s="61"/>
      <c r="E1304" s="61"/>
      <c r="F1304" s="61"/>
      <c r="G1304" s="61"/>
      <c r="H1304" s="61"/>
      <c r="I1304" s="60"/>
      <c r="J1304" s="60"/>
      <c r="K1304" s="87"/>
      <c r="L1304" s="62"/>
      <c r="M1304" s="63"/>
      <c r="N1304" s="64"/>
      <c r="O1304" s="58"/>
      <c r="P1304" s="64"/>
      <c r="Q1304" s="58"/>
      <c r="R1304" s="52"/>
      <c r="S1304" s="60"/>
      <c r="T1304" s="60"/>
      <c r="U1304" s="60"/>
      <c r="V1304" s="60"/>
      <c r="W1304" s="20"/>
      <c r="X1304" s="19"/>
      <c r="Y1304" s="19"/>
      <c r="XEU1304" s="189"/>
      <c r="XEV1304" s="189"/>
      <c r="XEW1304" s="189"/>
      <c r="XEX1304" s="189"/>
      <c r="XEY1304" s="189"/>
      <c r="XEZ1304" s="189"/>
      <c r="XFA1304" s="189"/>
      <c r="XFB1304" s="189"/>
      <c r="XFC1304" s="189"/>
      <c r="XFD1304" s="189"/>
    </row>
    <row r="1305" spans="1:25 16375:16384" s="54" customFormat="1" ht="42" customHeight="1" x14ac:dyDescent="0.2">
      <c r="A1305" s="60"/>
      <c r="B1305" s="60"/>
      <c r="C1305" s="61"/>
      <c r="D1305" s="61"/>
      <c r="E1305" s="61"/>
      <c r="F1305" s="61"/>
      <c r="G1305" s="61"/>
      <c r="H1305" s="61"/>
      <c r="I1305" s="60"/>
      <c r="J1305" s="60"/>
      <c r="K1305" s="87"/>
      <c r="L1305" s="62"/>
      <c r="M1305" s="63"/>
      <c r="N1305" s="64"/>
      <c r="O1305" s="58"/>
      <c r="P1305" s="64"/>
      <c r="Q1305" s="58"/>
      <c r="R1305" s="52"/>
      <c r="S1305" s="60"/>
      <c r="T1305" s="60"/>
      <c r="U1305" s="60"/>
      <c r="V1305" s="60"/>
      <c r="W1305" s="20"/>
      <c r="X1305" s="19"/>
      <c r="Y1305" s="19"/>
      <c r="XEU1305" s="189"/>
      <c r="XEV1305" s="189"/>
      <c r="XEW1305" s="189"/>
      <c r="XEX1305" s="189"/>
      <c r="XEY1305" s="189"/>
      <c r="XEZ1305" s="189"/>
      <c r="XFA1305" s="189"/>
      <c r="XFB1305" s="189"/>
      <c r="XFC1305" s="189"/>
      <c r="XFD1305" s="189"/>
    </row>
    <row r="1306" spans="1:25 16375:16384" s="54" customFormat="1" ht="42" customHeight="1" x14ac:dyDescent="0.2">
      <c r="A1306" s="60"/>
      <c r="B1306" s="60"/>
      <c r="C1306" s="61"/>
      <c r="D1306" s="61"/>
      <c r="E1306" s="61"/>
      <c r="F1306" s="61"/>
      <c r="G1306" s="61"/>
      <c r="H1306" s="61"/>
      <c r="I1306" s="60"/>
      <c r="J1306" s="60"/>
      <c r="K1306" s="87"/>
      <c r="L1306" s="62"/>
      <c r="M1306" s="63"/>
      <c r="N1306" s="64"/>
      <c r="O1306" s="58"/>
      <c r="P1306" s="64"/>
      <c r="Q1306" s="58"/>
      <c r="R1306" s="52"/>
      <c r="S1306" s="60"/>
      <c r="T1306" s="60"/>
      <c r="U1306" s="60"/>
      <c r="V1306" s="60"/>
      <c r="W1306" s="20"/>
      <c r="X1306" s="19"/>
      <c r="Y1306" s="19"/>
      <c r="XEU1306" s="189"/>
      <c r="XEV1306" s="189"/>
      <c r="XEW1306" s="189"/>
      <c r="XEX1306" s="189"/>
      <c r="XEY1306" s="189"/>
      <c r="XEZ1306" s="189"/>
      <c r="XFA1306" s="189"/>
      <c r="XFB1306" s="189"/>
      <c r="XFC1306" s="189"/>
      <c r="XFD1306" s="189"/>
    </row>
    <row r="1307" spans="1:25 16375:16384" s="54" customFormat="1" ht="42" customHeight="1" x14ac:dyDescent="0.2">
      <c r="A1307" s="60"/>
      <c r="B1307" s="60"/>
      <c r="C1307" s="61"/>
      <c r="D1307" s="61"/>
      <c r="E1307" s="61"/>
      <c r="F1307" s="61"/>
      <c r="G1307" s="61"/>
      <c r="H1307" s="61"/>
      <c r="I1307" s="60"/>
      <c r="J1307" s="60"/>
      <c r="K1307" s="87"/>
      <c r="L1307" s="62"/>
      <c r="M1307" s="63"/>
      <c r="N1307" s="64"/>
      <c r="O1307" s="58"/>
      <c r="P1307" s="64"/>
      <c r="Q1307" s="58"/>
      <c r="R1307" s="52"/>
      <c r="S1307" s="60"/>
      <c r="T1307" s="60"/>
      <c r="U1307" s="60"/>
      <c r="V1307" s="60"/>
      <c r="W1307" s="20"/>
      <c r="X1307" s="19"/>
      <c r="Y1307" s="19"/>
      <c r="XEU1307" s="189"/>
      <c r="XEV1307" s="189"/>
      <c r="XEW1307" s="189"/>
      <c r="XEX1307" s="189"/>
      <c r="XEY1307" s="189"/>
      <c r="XEZ1307" s="189"/>
      <c r="XFA1307" s="189"/>
      <c r="XFB1307" s="189"/>
      <c r="XFC1307" s="189"/>
      <c r="XFD1307" s="189"/>
    </row>
    <row r="1308" spans="1:25 16375:16384" s="54" customFormat="1" ht="42" customHeight="1" x14ac:dyDescent="0.2">
      <c r="A1308" s="60"/>
      <c r="B1308" s="60"/>
      <c r="C1308" s="61"/>
      <c r="D1308" s="61"/>
      <c r="E1308" s="61"/>
      <c r="F1308" s="61"/>
      <c r="G1308" s="61"/>
      <c r="H1308" s="61"/>
      <c r="I1308" s="60"/>
      <c r="J1308" s="60"/>
      <c r="K1308" s="87"/>
      <c r="L1308" s="62"/>
      <c r="M1308" s="63"/>
      <c r="N1308" s="64"/>
      <c r="O1308" s="58"/>
      <c r="P1308" s="64"/>
      <c r="Q1308" s="58"/>
      <c r="R1308" s="52"/>
      <c r="S1308" s="60"/>
      <c r="T1308" s="60"/>
      <c r="U1308" s="60"/>
      <c r="V1308" s="60"/>
      <c r="W1308" s="20"/>
      <c r="X1308" s="19"/>
      <c r="Y1308" s="19"/>
      <c r="XEU1308" s="189"/>
      <c r="XEV1308" s="189"/>
      <c r="XEW1308" s="189"/>
      <c r="XEX1308" s="189"/>
      <c r="XEY1308" s="189"/>
      <c r="XEZ1308" s="189"/>
      <c r="XFA1308" s="189"/>
      <c r="XFB1308" s="189"/>
      <c r="XFC1308" s="189"/>
      <c r="XFD1308" s="189"/>
    </row>
    <row r="1309" spans="1:25 16375:16384" s="54" customFormat="1" ht="42" customHeight="1" x14ac:dyDescent="0.2">
      <c r="A1309" s="60"/>
      <c r="B1309" s="60"/>
      <c r="C1309" s="61"/>
      <c r="D1309" s="61"/>
      <c r="E1309" s="61"/>
      <c r="F1309" s="61"/>
      <c r="G1309" s="61"/>
      <c r="H1309" s="61"/>
      <c r="I1309" s="60"/>
      <c r="J1309" s="60"/>
      <c r="K1309" s="87"/>
      <c r="L1309" s="62"/>
      <c r="M1309" s="63"/>
      <c r="N1309" s="64"/>
      <c r="O1309" s="58"/>
      <c r="P1309" s="64"/>
      <c r="Q1309" s="58"/>
      <c r="R1309" s="52"/>
      <c r="S1309" s="60"/>
      <c r="T1309" s="60"/>
      <c r="U1309" s="60"/>
      <c r="V1309" s="60"/>
      <c r="W1309" s="20"/>
      <c r="X1309" s="19"/>
      <c r="Y1309" s="19"/>
      <c r="XEU1309" s="189"/>
      <c r="XEV1309" s="189"/>
      <c r="XEW1309" s="189"/>
      <c r="XEX1309" s="189"/>
      <c r="XEY1309" s="189"/>
      <c r="XEZ1309" s="189"/>
      <c r="XFA1309" s="189"/>
      <c r="XFB1309" s="189"/>
      <c r="XFC1309" s="189"/>
      <c r="XFD1309" s="189"/>
    </row>
    <row r="1310" spans="1:25 16375:16384" s="54" customFormat="1" ht="42" customHeight="1" x14ac:dyDescent="0.2">
      <c r="A1310" s="60"/>
      <c r="B1310" s="60"/>
      <c r="C1310" s="61"/>
      <c r="D1310" s="61"/>
      <c r="E1310" s="61"/>
      <c r="F1310" s="61"/>
      <c r="G1310" s="61"/>
      <c r="H1310" s="61"/>
      <c r="I1310" s="60"/>
      <c r="J1310" s="60"/>
      <c r="K1310" s="87"/>
      <c r="L1310" s="62"/>
      <c r="M1310" s="63"/>
      <c r="N1310" s="64"/>
      <c r="O1310" s="58"/>
      <c r="P1310" s="64"/>
      <c r="Q1310" s="58"/>
      <c r="R1310" s="52"/>
      <c r="S1310" s="60"/>
      <c r="T1310" s="60"/>
      <c r="U1310" s="60"/>
      <c r="V1310" s="60"/>
      <c r="W1310" s="20"/>
      <c r="X1310" s="19"/>
      <c r="Y1310" s="19"/>
      <c r="XEU1310" s="189"/>
      <c r="XEV1310" s="189"/>
      <c r="XEW1310" s="189"/>
      <c r="XEX1310" s="189"/>
      <c r="XEY1310" s="189"/>
      <c r="XEZ1310" s="189"/>
      <c r="XFA1310" s="189"/>
      <c r="XFB1310" s="189"/>
      <c r="XFC1310" s="189"/>
      <c r="XFD1310" s="189"/>
    </row>
    <row r="1311" spans="1:25 16375:16384" s="54" customFormat="1" ht="42" customHeight="1" x14ac:dyDescent="0.2">
      <c r="A1311" s="60"/>
      <c r="B1311" s="60"/>
      <c r="C1311" s="61"/>
      <c r="D1311" s="61"/>
      <c r="E1311" s="61"/>
      <c r="F1311" s="61"/>
      <c r="G1311" s="61"/>
      <c r="H1311" s="61"/>
      <c r="I1311" s="60"/>
      <c r="J1311" s="60"/>
      <c r="K1311" s="87"/>
      <c r="L1311" s="62"/>
      <c r="M1311" s="63"/>
      <c r="N1311" s="64"/>
      <c r="O1311" s="58"/>
      <c r="P1311" s="64"/>
      <c r="Q1311" s="58"/>
      <c r="R1311" s="52"/>
      <c r="S1311" s="60"/>
      <c r="T1311" s="60"/>
      <c r="U1311" s="60"/>
      <c r="V1311" s="60"/>
      <c r="W1311" s="20"/>
      <c r="X1311" s="19"/>
      <c r="Y1311" s="19"/>
      <c r="XEU1311" s="189"/>
      <c r="XEV1311" s="189"/>
      <c r="XEW1311" s="189"/>
      <c r="XEX1311" s="189"/>
      <c r="XEY1311" s="189"/>
      <c r="XEZ1311" s="189"/>
      <c r="XFA1311" s="189"/>
      <c r="XFB1311" s="189"/>
      <c r="XFC1311" s="189"/>
      <c r="XFD1311" s="189"/>
    </row>
    <row r="1312" spans="1:25 16375:16384" s="54" customFormat="1" ht="42" customHeight="1" x14ac:dyDescent="0.2">
      <c r="A1312" s="60"/>
      <c r="B1312" s="60"/>
      <c r="C1312" s="61"/>
      <c r="D1312" s="61"/>
      <c r="E1312" s="61"/>
      <c r="F1312" s="61"/>
      <c r="G1312" s="61"/>
      <c r="H1312" s="61"/>
      <c r="I1312" s="60"/>
      <c r="J1312" s="60"/>
      <c r="K1312" s="87"/>
      <c r="L1312" s="62"/>
      <c r="M1312" s="63"/>
      <c r="N1312" s="64"/>
      <c r="O1312" s="58"/>
      <c r="P1312" s="64"/>
      <c r="Q1312" s="58"/>
      <c r="R1312" s="52"/>
      <c r="S1312" s="60"/>
      <c r="T1312" s="60"/>
      <c r="U1312" s="60"/>
      <c r="V1312" s="60"/>
      <c r="W1312" s="20"/>
      <c r="X1312" s="19"/>
      <c r="Y1312" s="19"/>
      <c r="XEU1312" s="189"/>
      <c r="XEV1312" s="189"/>
      <c r="XEW1312" s="189"/>
      <c r="XEX1312" s="189"/>
      <c r="XEY1312" s="189"/>
      <c r="XEZ1312" s="189"/>
      <c r="XFA1312" s="189"/>
      <c r="XFB1312" s="189"/>
      <c r="XFC1312" s="189"/>
      <c r="XFD1312" s="189"/>
    </row>
    <row r="1313" spans="1:25 16375:16384" s="54" customFormat="1" ht="42" customHeight="1" x14ac:dyDescent="0.2">
      <c r="A1313" s="60"/>
      <c r="B1313" s="60"/>
      <c r="C1313" s="61"/>
      <c r="D1313" s="61"/>
      <c r="E1313" s="61"/>
      <c r="F1313" s="61"/>
      <c r="G1313" s="61"/>
      <c r="H1313" s="61"/>
      <c r="I1313" s="60"/>
      <c r="J1313" s="60"/>
      <c r="K1313" s="87"/>
      <c r="L1313" s="62"/>
      <c r="M1313" s="63"/>
      <c r="N1313" s="64"/>
      <c r="O1313" s="58"/>
      <c r="P1313" s="64"/>
      <c r="Q1313" s="58"/>
      <c r="R1313" s="52"/>
      <c r="S1313" s="60"/>
      <c r="T1313" s="60"/>
      <c r="U1313" s="60"/>
      <c r="V1313" s="60"/>
      <c r="W1313" s="20"/>
      <c r="X1313" s="19"/>
      <c r="Y1313" s="19"/>
      <c r="XEU1313" s="189"/>
      <c r="XEV1313" s="189"/>
      <c r="XEW1313" s="189"/>
      <c r="XEX1313" s="189"/>
      <c r="XEY1313" s="189"/>
      <c r="XEZ1313" s="189"/>
      <c r="XFA1313" s="189"/>
      <c r="XFB1313" s="189"/>
      <c r="XFC1313" s="189"/>
      <c r="XFD1313" s="189"/>
    </row>
    <row r="1314" spans="1:25 16375:16384" s="54" customFormat="1" ht="42" customHeight="1" x14ac:dyDescent="0.2">
      <c r="A1314" s="60"/>
      <c r="B1314" s="60"/>
      <c r="C1314" s="61"/>
      <c r="D1314" s="61"/>
      <c r="E1314" s="61"/>
      <c r="F1314" s="61"/>
      <c r="G1314" s="61"/>
      <c r="H1314" s="61"/>
      <c r="I1314" s="60"/>
      <c r="J1314" s="60"/>
      <c r="K1314" s="87"/>
      <c r="L1314" s="62"/>
      <c r="M1314" s="63"/>
      <c r="N1314" s="64"/>
      <c r="O1314" s="58"/>
      <c r="P1314" s="64"/>
      <c r="Q1314" s="58"/>
      <c r="R1314" s="52"/>
      <c r="S1314" s="60"/>
      <c r="T1314" s="60"/>
      <c r="U1314" s="60"/>
      <c r="V1314" s="60"/>
      <c r="W1314" s="20"/>
      <c r="X1314" s="19"/>
      <c r="Y1314" s="19"/>
      <c r="XEU1314" s="189"/>
      <c r="XEV1314" s="189"/>
      <c r="XEW1314" s="189"/>
      <c r="XEX1314" s="189"/>
      <c r="XEY1314" s="189"/>
      <c r="XEZ1314" s="189"/>
      <c r="XFA1314" s="189"/>
      <c r="XFB1314" s="189"/>
      <c r="XFC1314" s="189"/>
      <c r="XFD1314" s="189"/>
    </row>
    <row r="1315" spans="1:25 16375:16384" s="54" customFormat="1" ht="42" customHeight="1" x14ac:dyDescent="0.2">
      <c r="A1315" s="60"/>
      <c r="B1315" s="60"/>
      <c r="C1315" s="61"/>
      <c r="D1315" s="61"/>
      <c r="E1315" s="61"/>
      <c r="F1315" s="61"/>
      <c r="G1315" s="61"/>
      <c r="H1315" s="61"/>
      <c r="I1315" s="60"/>
      <c r="J1315" s="60"/>
      <c r="K1315" s="87"/>
      <c r="L1315" s="62"/>
      <c r="M1315" s="63"/>
      <c r="N1315" s="64"/>
      <c r="O1315" s="58"/>
      <c r="P1315" s="64"/>
      <c r="Q1315" s="58"/>
      <c r="R1315" s="52"/>
      <c r="S1315" s="60"/>
      <c r="T1315" s="60"/>
      <c r="U1315" s="60"/>
      <c r="V1315" s="60"/>
      <c r="W1315" s="20"/>
      <c r="X1315" s="19"/>
      <c r="Y1315" s="19"/>
      <c r="XEU1315" s="189"/>
      <c r="XEV1315" s="189"/>
      <c r="XEW1315" s="189"/>
      <c r="XEX1315" s="189"/>
      <c r="XEY1315" s="189"/>
      <c r="XEZ1315" s="189"/>
      <c r="XFA1315" s="189"/>
      <c r="XFB1315" s="189"/>
      <c r="XFC1315" s="189"/>
      <c r="XFD1315" s="189"/>
    </row>
    <row r="1316" spans="1:25 16375:16384" s="54" customFormat="1" ht="42" customHeight="1" x14ac:dyDescent="0.2">
      <c r="A1316" s="60"/>
      <c r="B1316" s="60"/>
      <c r="C1316" s="61"/>
      <c r="D1316" s="61"/>
      <c r="E1316" s="61"/>
      <c r="F1316" s="61"/>
      <c r="G1316" s="61"/>
      <c r="H1316" s="61"/>
      <c r="I1316" s="60"/>
      <c r="J1316" s="60"/>
      <c r="K1316" s="87"/>
      <c r="L1316" s="62"/>
      <c r="M1316" s="63"/>
      <c r="N1316" s="64"/>
      <c r="O1316" s="58"/>
      <c r="P1316" s="64"/>
      <c r="Q1316" s="58"/>
      <c r="R1316" s="52"/>
      <c r="S1316" s="60"/>
      <c r="T1316" s="60"/>
      <c r="U1316" s="60"/>
      <c r="V1316" s="60"/>
      <c r="W1316" s="20"/>
      <c r="X1316" s="19"/>
      <c r="Y1316" s="19"/>
      <c r="XEU1316" s="189"/>
      <c r="XEV1316" s="189"/>
      <c r="XEW1316" s="189"/>
      <c r="XEX1316" s="189"/>
      <c r="XEY1316" s="189"/>
      <c r="XEZ1316" s="189"/>
      <c r="XFA1316" s="189"/>
      <c r="XFB1316" s="189"/>
      <c r="XFC1316" s="189"/>
      <c r="XFD1316" s="189"/>
    </row>
    <row r="1317" spans="1:25 16375:16384" s="54" customFormat="1" ht="42" customHeight="1" x14ac:dyDescent="0.2">
      <c r="A1317" s="60"/>
      <c r="B1317" s="60"/>
      <c r="C1317" s="61"/>
      <c r="D1317" s="61"/>
      <c r="E1317" s="61"/>
      <c r="F1317" s="61"/>
      <c r="G1317" s="61"/>
      <c r="H1317" s="61"/>
      <c r="I1317" s="60"/>
      <c r="J1317" s="60"/>
      <c r="K1317" s="87"/>
      <c r="L1317" s="62"/>
      <c r="M1317" s="63"/>
      <c r="N1317" s="64"/>
      <c r="O1317" s="58"/>
      <c r="P1317" s="64"/>
      <c r="Q1317" s="58"/>
      <c r="R1317" s="52"/>
      <c r="S1317" s="60"/>
      <c r="T1317" s="60"/>
      <c r="U1317" s="60"/>
      <c r="V1317" s="60"/>
      <c r="W1317" s="20"/>
      <c r="X1317" s="19"/>
      <c r="Y1317" s="19"/>
      <c r="XEU1317" s="189"/>
      <c r="XEV1317" s="189"/>
      <c r="XEW1317" s="189"/>
      <c r="XEX1317" s="189"/>
      <c r="XEY1317" s="189"/>
      <c r="XEZ1317" s="189"/>
      <c r="XFA1317" s="189"/>
      <c r="XFB1317" s="189"/>
      <c r="XFC1317" s="189"/>
      <c r="XFD1317" s="189"/>
    </row>
    <row r="1318" spans="1:25 16375:16384" s="54" customFormat="1" ht="42" customHeight="1" x14ac:dyDescent="0.2">
      <c r="A1318" s="60"/>
      <c r="B1318" s="60"/>
      <c r="C1318" s="61"/>
      <c r="D1318" s="61"/>
      <c r="E1318" s="61"/>
      <c r="F1318" s="61"/>
      <c r="G1318" s="61"/>
      <c r="H1318" s="61"/>
      <c r="I1318" s="60"/>
      <c r="J1318" s="60"/>
      <c r="K1318" s="87"/>
      <c r="L1318" s="62"/>
      <c r="M1318" s="63"/>
      <c r="N1318" s="64"/>
      <c r="O1318" s="58"/>
      <c r="P1318" s="64"/>
      <c r="Q1318" s="58"/>
      <c r="R1318" s="52"/>
      <c r="S1318" s="60"/>
      <c r="T1318" s="60"/>
      <c r="U1318" s="60"/>
      <c r="V1318" s="60"/>
      <c r="W1318" s="20"/>
      <c r="X1318" s="19"/>
      <c r="Y1318" s="19"/>
      <c r="XEU1318" s="189"/>
      <c r="XEV1318" s="189"/>
      <c r="XEW1318" s="189"/>
      <c r="XEX1318" s="189"/>
      <c r="XEY1318" s="189"/>
      <c r="XEZ1318" s="189"/>
      <c r="XFA1318" s="189"/>
      <c r="XFB1318" s="189"/>
      <c r="XFC1318" s="189"/>
      <c r="XFD1318" s="189"/>
    </row>
    <row r="1319" spans="1:25 16375:16384" s="54" customFormat="1" ht="42" customHeight="1" x14ac:dyDescent="0.2">
      <c r="A1319" s="60"/>
      <c r="B1319" s="60"/>
      <c r="C1319" s="61"/>
      <c r="D1319" s="61"/>
      <c r="E1319" s="61"/>
      <c r="F1319" s="61"/>
      <c r="G1319" s="61"/>
      <c r="H1319" s="61"/>
      <c r="I1319" s="60"/>
      <c r="J1319" s="60"/>
      <c r="K1319" s="87"/>
      <c r="L1319" s="62"/>
      <c r="M1319" s="63"/>
      <c r="N1319" s="64"/>
      <c r="O1319" s="58"/>
      <c r="P1319" s="64"/>
      <c r="Q1319" s="58"/>
      <c r="R1319" s="52"/>
      <c r="S1319" s="60"/>
      <c r="T1319" s="60"/>
      <c r="U1319" s="60"/>
      <c r="V1319" s="60"/>
      <c r="W1319" s="20"/>
      <c r="X1319" s="19"/>
      <c r="Y1319" s="19"/>
      <c r="XEU1319" s="189"/>
      <c r="XEV1319" s="189"/>
      <c r="XEW1319" s="189"/>
      <c r="XEX1319" s="189"/>
      <c r="XEY1319" s="189"/>
      <c r="XEZ1319" s="189"/>
      <c r="XFA1319" s="189"/>
      <c r="XFB1319" s="189"/>
      <c r="XFC1319" s="189"/>
      <c r="XFD1319" s="189"/>
    </row>
    <row r="1320" spans="1:25 16375:16384" s="54" customFormat="1" ht="42" customHeight="1" x14ac:dyDescent="0.2">
      <c r="A1320" s="60"/>
      <c r="B1320" s="60"/>
      <c r="C1320" s="61"/>
      <c r="D1320" s="61"/>
      <c r="E1320" s="61"/>
      <c r="F1320" s="61"/>
      <c r="G1320" s="61"/>
      <c r="H1320" s="61"/>
      <c r="I1320" s="60"/>
      <c r="J1320" s="60"/>
      <c r="K1320" s="87"/>
      <c r="L1320" s="62"/>
      <c r="M1320" s="63"/>
      <c r="N1320" s="64"/>
      <c r="O1320" s="58"/>
      <c r="P1320" s="64"/>
      <c r="Q1320" s="58"/>
      <c r="R1320" s="52"/>
      <c r="S1320" s="60"/>
      <c r="T1320" s="60"/>
      <c r="U1320" s="60"/>
      <c r="V1320" s="60"/>
      <c r="W1320" s="20"/>
      <c r="X1320" s="19"/>
      <c r="Y1320" s="19"/>
      <c r="XEU1320" s="189"/>
      <c r="XEV1320" s="189"/>
      <c r="XEW1320" s="189"/>
      <c r="XEX1320" s="189"/>
      <c r="XEY1320" s="189"/>
      <c r="XEZ1320" s="189"/>
      <c r="XFA1320" s="189"/>
      <c r="XFB1320" s="189"/>
      <c r="XFC1320" s="189"/>
      <c r="XFD1320" s="189"/>
    </row>
    <row r="1321" spans="1:25 16375:16384" s="54" customFormat="1" ht="42" customHeight="1" x14ac:dyDescent="0.2">
      <c r="A1321" s="60"/>
      <c r="B1321" s="60"/>
      <c r="C1321" s="61"/>
      <c r="D1321" s="61"/>
      <c r="E1321" s="61"/>
      <c r="F1321" s="61"/>
      <c r="G1321" s="61"/>
      <c r="H1321" s="61"/>
      <c r="I1321" s="60"/>
      <c r="J1321" s="60"/>
      <c r="K1321" s="87"/>
      <c r="L1321" s="62"/>
      <c r="M1321" s="63"/>
      <c r="N1321" s="64"/>
      <c r="O1321" s="58"/>
      <c r="P1321" s="64"/>
      <c r="Q1321" s="58"/>
      <c r="R1321" s="52"/>
      <c r="S1321" s="60"/>
      <c r="T1321" s="60"/>
      <c r="U1321" s="60"/>
      <c r="V1321" s="60"/>
      <c r="W1321" s="20"/>
      <c r="X1321" s="19"/>
      <c r="Y1321" s="19"/>
      <c r="XEU1321" s="189"/>
      <c r="XEV1321" s="189"/>
      <c r="XEW1321" s="189"/>
      <c r="XEX1321" s="189"/>
      <c r="XEY1321" s="189"/>
      <c r="XEZ1321" s="189"/>
      <c r="XFA1321" s="189"/>
      <c r="XFB1321" s="189"/>
      <c r="XFC1321" s="189"/>
      <c r="XFD1321" s="189"/>
    </row>
    <row r="1322" spans="1:25 16375:16384" s="54" customFormat="1" ht="42" customHeight="1" x14ac:dyDescent="0.2">
      <c r="A1322" s="60"/>
      <c r="B1322" s="60"/>
      <c r="C1322" s="61"/>
      <c r="D1322" s="61"/>
      <c r="E1322" s="61"/>
      <c r="F1322" s="61"/>
      <c r="G1322" s="61"/>
      <c r="H1322" s="61"/>
      <c r="I1322" s="60"/>
      <c r="J1322" s="60"/>
      <c r="K1322" s="87"/>
      <c r="L1322" s="62"/>
      <c r="M1322" s="63"/>
      <c r="N1322" s="64"/>
      <c r="O1322" s="58"/>
      <c r="P1322" s="64"/>
      <c r="Q1322" s="58"/>
      <c r="R1322" s="52"/>
      <c r="S1322" s="60"/>
      <c r="T1322" s="60"/>
      <c r="U1322" s="60"/>
      <c r="V1322" s="60"/>
      <c r="W1322" s="20"/>
      <c r="X1322" s="19"/>
      <c r="Y1322" s="19"/>
      <c r="XEU1322" s="189"/>
      <c r="XEV1322" s="189"/>
      <c r="XEW1322" s="189"/>
      <c r="XEX1322" s="189"/>
      <c r="XEY1322" s="189"/>
      <c r="XEZ1322" s="189"/>
      <c r="XFA1322" s="189"/>
      <c r="XFB1322" s="189"/>
      <c r="XFC1322" s="189"/>
      <c r="XFD1322" s="189"/>
    </row>
    <row r="1323" spans="1:25 16375:16384" s="54" customFormat="1" ht="42" customHeight="1" x14ac:dyDescent="0.2">
      <c r="A1323" s="60"/>
      <c r="B1323" s="60"/>
      <c r="C1323" s="61"/>
      <c r="D1323" s="61"/>
      <c r="E1323" s="61"/>
      <c r="F1323" s="61"/>
      <c r="G1323" s="61"/>
      <c r="H1323" s="61"/>
      <c r="I1323" s="60"/>
      <c r="J1323" s="60"/>
      <c r="K1323" s="87"/>
      <c r="L1323" s="62"/>
      <c r="M1323" s="63"/>
      <c r="N1323" s="64"/>
      <c r="O1323" s="58"/>
      <c r="P1323" s="64"/>
      <c r="Q1323" s="58"/>
      <c r="R1323" s="52"/>
      <c r="S1323" s="60"/>
      <c r="T1323" s="60"/>
      <c r="U1323" s="60"/>
      <c r="V1323" s="60"/>
      <c r="W1323" s="20"/>
      <c r="X1323" s="19"/>
      <c r="Y1323" s="19"/>
      <c r="XEU1323" s="189"/>
      <c r="XEV1323" s="189"/>
      <c r="XEW1323" s="189"/>
      <c r="XEX1323" s="189"/>
      <c r="XEY1323" s="189"/>
      <c r="XEZ1323" s="189"/>
      <c r="XFA1323" s="189"/>
      <c r="XFB1323" s="189"/>
      <c r="XFC1323" s="189"/>
      <c r="XFD1323" s="189"/>
    </row>
    <row r="1324" spans="1:25 16375:16384" s="54" customFormat="1" ht="42" customHeight="1" x14ac:dyDescent="0.2">
      <c r="A1324" s="60"/>
      <c r="B1324" s="60"/>
      <c r="C1324" s="61"/>
      <c r="D1324" s="61"/>
      <c r="E1324" s="61"/>
      <c r="F1324" s="61"/>
      <c r="G1324" s="61"/>
      <c r="H1324" s="61"/>
      <c r="I1324" s="60"/>
      <c r="J1324" s="60"/>
      <c r="K1324" s="87"/>
      <c r="L1324" s="62"/>
      <c r="M1324" s="63"/>
      <c r="N1324" s="64"/>
      <c r="O1324" s="58"/>
      <c r="P1324" s="64"/>
      <c r="Q1324" s="58"/>
      <c r="R1324" s="52"/>
      <c r="S1324" s="60"/>
      <c r="T1324" s="60"/>
      <c r="U1324" s="60"/>
      <c r="V1324" s="60"/>
      <c r="W1324" s="20"/>
      <c r="X1324" s="19"/>
      <c r="Y1324" s="19"/>
      <c r="XEU1324" s="189"/>
      <c r="XEV1324" s="189"/>
      <c r="XEW1324" s="189"/>
      <c r="XEX1324" s="189"/>
      <c r="XEY1324" s="189"/>
      <c r="XEZ1324" s="189"/>
      <c r="XFA1324" s="189"/>
      <c r="XFB1324" s="189"/>
      <c r="XFC1324" s="189"/>
      <c r="XFD1324" s="189"/>
    </row>
    <row r="1325" spans="1:25 16375:16384" s="54" customFormat="1" ht="42" customHeight="1" x14ac:dyDescent="0.2">
      <c r="A1325" s="60"/>
      <c r="B1325" s="60"/>
      <c r="C1325" s="61"/>
      <c r="D1325" s="61"/>
      <c r="E1325" s="61"/>
      <c r="F1325" s="61"/>
      <c r="G1325" s="61"/>
      <c r="H1325" s="61"/>
      <c r="I1325" s="60"/>
      <c r="J1325" s="60"/>
      <c r="K1325" s="87"/>
      <c r="L1325" s="62"/>
      <c r="M1325" s="63"/>
      <c r="N1325" s="64"/>
      <c r="O1325" s="58"/>
      <c r="P1325" s="64"/>
      <c r="Q1325" s="58"/>
      <c r="R1325" s="52"/>
      <c r="S1325" s="60"/>
      <c r="T1325" s="60"/>
      <c r="U1325" s="60"/>
      <c r="V1325" s="60"/>
      <c r="W1325" s="20"/>
      <c r="X1325" s="19"/>
      <c r="Y1325" s="19"/>
      <c r="XEU1325" s="189"/>
      <c r="XEV1325" s="189"/>
      <c r="XEW1325" s="189"/>
      <c r="XEX1325" s="189"/>
      <c r="XEY1325" s="189"/>
      <c r="XEZ1325" s="189"/>
      <c r="XFA1325" s="189"/>
      <c r="XFB1325" s="189"/>
      <c r="XFC1325" s="189"/>
      <c r="XFD1325" s="189"/>
    </row>
    <row r="1326" spans="1:25 16375:16384" s="54" customFormat="1" ht="42" customHeight="1" x14ac:dyDescent="0.2">
      <c r="A1326" s="60"/>
      <c r="B1326" s="60"/>
      <c r="C1326" s="61"/>
      <c r="D1326" s="61"/>
      <c r="E1326" s="61"/>
      <c r="F1326" s="61"/>
      <c r="G1326" s="61"/>
      <c r="H1326" s="61"/>
      <c r="I1326" s="60"/>
      <c r="J1326" s="60"/>
      <c r="K1326" s="87"/>
      <c r="L1326" s="62"/>
      <c r="M1326" s="63"/>
      <c r="N1326" s="64"/>
      <c r="O1326" s="58"/>
      <c r="P1326" s="64"/>
      <c r="Q1326" s="58"/>
      <c r="R1326" s="52"/>
      <c r="S1326" s="60"/>
      <c r="T1326" s="60"/>
      <c r="U1326" s="60"/>
      <c r="V1326" s="60"/>
      <c r="W1326" s="20"/>
      <c r="X1326" s="19"/>
      <c r="Y1326" s="19"/>
      <c r="XEU1326" s="189"/>
      <c r="XEV1326" s="189"/>
      <c r="XEW1326" s="189"/>
      <c r="XEX1326" s="189"/>
      <c r="XEY1326" s="189"/>
      <c r="XEZ1326" s="189"/>
      <c r="XFA1326" s="189"/>
      <c r="XFB1326" s="189"/>
      <c r="XFC1326" s="189"/>
      <c r="XFD1326" s="189"/>
    </row>
    <row r="1327" spans="1:25 16375:16384" s="54" customFormat="1" ht="42" customHeight="1" x14ac:dyDescent="0.2">
      <c r="A1327" s="60"/>
      <c r="B1327" s="60"/>
      <c r="C1327" s="61"/>
      <c r="D1327" s="61"/>
      <c r="E1327" s="61"/>
      <c r="F1327" s="61"/>
      <c r="G1327" s="61"/>
      <c r="H1327" s="61"/>
      <c r="I1327" s="60"/>
      <c r="J1327" s="60"/>
      <c r="K1327" s="87"/>
      <c r="L1327" s="62"/>
      <c r="M1327" s="63"/>
      <c r="N1327" s="64"/>
      <c r="O1327" s="58"/>
      <c r="P1327" s="64"/>
      <c r="Q1327" s="58"/>
      <c r="R1327" s="52"/>
      <c r="S1327" s="60"/>
      <c r="T1327" s="60"/>
      <c r="U1327" s="60"/>
      <c r="V1327" s="60"/>
      <c r="W1327" s="20"/>
      <c r="X1327" s="19"/>
      <c r="Y1327" s="19"/>
      <c r="XEU1327" s="189"/>
      <c r="XEV1327" s="189"/>
      <c r="XEW1327" s="189"/>
      <c r="XEX1327" s="189"/>
      <c r="XEY1327" s="189"/>
      <c r="XEZ1327" s="189"/>
      <c r="XFA1327" s="189"/>
      <c r="XFB1327" s="189"/>
      <c r="XFC1327" s="189"/>
      <c r="XFD1327" s="189"/>
    </row>
    <row r="1328" spans="1:25 16375:16384" s="54" customFormat="1" ht="42" customHeight="1" x14ac:dyDescent="0.2">
      <c r="A1328" s="60"/>
      <c r="B1328" s="60"/>
      <c r="C1328" s="61"/>
      <c r="D1328" s="61"/>
      <c r="E1328" s="61"/>
      <c r="F1328" s="61"/>
      <c r="G1328" s="61"/>
      <c r="H1328" s="61"/>
      <c r="I1328" s="60"/>
      <c r="J1328" s="60"/>
      <c r="K1328" s="87"/>
      <c r="L1328" s="62"/>
      <c r="M1328" s="63"/>
      <c r="N1328" s="64"/>
      <c r="O1328" s="58"/>
      <c r="P1328" s="64"/>
      <c r="Q1328" s="58"/>
      <c r="R1328" s="52"/>
      <c r="S1328" s="60"/>
      <c r="T1328" s="60"/>
      <c r="U1328" s="60"/>
      <c r="V1328" s="60"/>
      <c r="W1328" s="20"/>
      <c r="X1328" s="19"/>
      <c r="Y1328" s="19"/>
      <c r="XEU1328" s="189"/>
      <c r="XEV1328" s="189"/>
      <c r="XEW1328" s="189"/>
      <c r="XEX1328" s="189"/>
      <c r="XEY1328" s="189"/>
      <c r="XEZ1328" s="189"/>
      <c r="XFA1328" s="189"/>
      <c r="XFB1328" s="189"/>
      <c r="XFC1328" s="189"/>
      <c r="XFD1328" s="189"/>
    </row>
    <row r="1329" spans="1:25 16375:16384" s="54" customFormat="1" ht="42" customHeight="1" x14ac:dyDescent="0.2">
      <c r="A1329" s="60"/>
      <c r="B1329" s="60"/>
      <c r="C1329" s="61"/>
      <c r="D1329" s="61"/>
      <c r="E1329" s="61"/>
      <c r="F1329" s="61"/>
      <c r="G1329" s="61"/>
      <c r="H1329" s="61"/>
      <c r="I1329" s="60"/>
      <c r="J1329" s="60"/>
      <c r="K1329" s="87"/>
      <c r="L1329" s="62"/>
      <c r="M1329" s="63"/>
      <c r="N1329" s="64"/>
      <c r="O1329" s="58"/>
      <c r="P1329" s="64"/>
      <c r="Q1329" s="58"/>
      <c r="R1329" s="52"/>
      <c r="S1329" s="60"/>
      <c r="T1329" s="60"/>
      <c r="U1329" s="60"/>
      <c r="V1329" s="60"/>
      <c r="W1329" s="20"/>
      <c r="X1329" s="19"/>
      <c r="Y1329" s="19"/>
      <c r="XEU1329" s="189"/>
      <c r="XEV1329" s="189"/>
      <c r="XEW1329" s="189"/>
      <c r="XEX1329" s="189"/>
      <c r="XEY1329" s="189"/>
      <c r="XEZ1329" s="189"/>
      <c r="XFA1329" s="189"/>
      <c r="XFB1329" s="189"/>
      <c r="XFC1329" s="189"/>
      <c r="XFD1329" s="189"/>
    </row>
    <row r="1330" spans="1:25 16375:16384" s="54" customFormat="1" ht="42" customHeight="1" x14ac:dyDescent="0.2">
      <c r="A1330" s="60"/>
      <c r="B1330" s="60"/>
      <c r="C1330" s="61"/>
      <c r="D1330" s="61"/>
      <c r="E1330" s="61"/>
      <c r="F1330" s="61"/>
      <c r="G1330" s="61"/>
      <c r="H1330" s="61"/>
      <c r="I1330" s="60"/>
      <c r="J1330" s="60"/>
      <c r="K1330" s="87"/>
      <c r="L1330" s="62"/>
      <c r="M1330" s="63"/>
      <c r="N1330" s="64"/>
      <c r="O1330" s="58"/>
      <c r="P1330" s="64"/>
      <c r="Q1330" s="58"/>
      <c r="R1330" s="52"/>
      <c r="S1330" s="60"/>
      <c r="T1330" s="60"/>
      <c r="U1330" s="60"/>
      <c r="V1330" s="60"/>
      <c r="W1330" s="20"/>
      <c r="X1330" s="19"/>
      <c r="Y1330" s="19"/>
      <c r="XEU1330" s="189"/>
      <c r="XEV1330" s="189"/>
      <c r="XEW1330" s="189"/>
      <c r="XEX1330" s="189"/>
      <c r="XEY1330" s="189"/>
      <c r="XEZ1330" s="189"/>
      <c r="XFA1330" s="189"/>
      <c r="XFB1330" s="189"/>
      <c r="XFC1330" s="189"/>
      <c r="XFD1330" s="189"/>
    </row>
    <row r="1331" spans="1:25 16375:16384" s="54" customFormat="1" ht="42" customHeight="1" x14ac:dyDescent="0.2">
      <c r="A1331" s="60"/>
      <c r="B1331" s="60"/>
      <c r="C1331" s="61"/>
      <c r="D1331" s="61"/>
      <c r="E1331" s="61"/>
      <c r="F1331" s="61"/>
      <c r="G1331" s="61"/>
      <c r="H1331" s="61"/>
      <c r="I1331" s="60"/>
      <c r="J1331" s="60"/>
      <c r="K1331" s="87"/>
      <c r="L1331" s="62"/>
      <c r="M1331" s="63"/>
      <c r="N1331" s="64"/>
      <c r="O1331" s="58"/>
      <c r="P1331" s="64"/>
      <c r="Q1331" s="58"/>
      <c r="R1331" s="52"/>
      <c r="S1331" s="60"/>
      <c r="T1331" s="60"/>
      <c r="U1331" s="60"/>
      <c r="V1331" s="60"/>
      <c r="W1331" s="20"/>
      <c r="X1331" s="19"/>
      <c r="Y1331" s="19"/>
      <c r="XEU1331" s="189"/>
      <c r="XEV1331" s="189"/>
      <c r="XEW1331" s="189"/>
      <c r="XEX1331" s="189"/>
      <c r="XEY1331" s="189"/>
      <c r="XEZ1331" s="189"/>
      <c r="XFA1331" s="189"/>
      <c r="XFB1331" s="189"/>
      <c r="XFC1331" s="189"/>
      <c r="XFD1331" s="189"/>
    </row>
    <row r="1332" spans="1:25 16375:16384" s="54" customFormat="1" ht="42" customHeight="1" x14ac:dyDescent="0.2">
      <c r="A1332" s="60"/>
      <c r="B1332" s="60"/>
      <c r="C1332" s="61"/>
      <c r="D1332" s="61"/>
      <c r="E1332" s="61"/>
      <c r="F1332" s="61"/>
      <c r="G1332" s="61"/>
      <c r="H1332" s="61"/>
      <c r="I1332" s="60"/>
      <c r="J1332" s="60"/>
      <c r="K1332" s="87"/>
      <c r="L1332" s="62"/>
      <c r="M1332" s="63"/>
      <c r="N1332" s="64"/>
      <c r="O1332" s="58"/>
      <c r="P1332" s="64"/>
      <c r="Q1332" s="58"/>
      <c r="R1332" s="52"/>
      <c r="S1332" s="60"/>
      <c r="T1332" s="60"/>
      <c r="U1332" s="60"/>
      <c r="V1332" s="60"/>
      <c r="W1332" s="20"/>
      <c r="X1332" s="19"/>
      <c r="Y1332" s="19"/>
      <c r="XEU1332" s="189"/>
      <c r="XEV1332" s="189"/>
      <c r="XEW1332" s="189"/>
      <c r="XEX1332" s="189"/>
      <c r="XEY1332" s="189"/>
      <c r="XEZ1332" s="189"/>
      <c r="XFA1332" s="189"/>
      <c r="XFB1332" s="189"/>
      <c r="XFC1332" s="189"/>
      <c r="XFD1332" s="189"/>
    </row>
    <row r="1333" spans="1:25 16375:16384" s="54" customFormat="1" ht="42" customHeight="1" x14ac:dyDescent="0.2">
      <c r="A1333" s="60"/>
      <c r="B1333" s="60"/>
      <c r="C1333" s="61"/>
      <c r="D1333" s="61"/>
      <c r="E1333" s="61"/>
      <c r="F1333" s="61"/>
      <c r="G1333" s="61"/>
      <c r="H1333" s="61"/>
      <c r="I1333" s="60"/>
      <c r="J1333" s="60"/>
      <c r="K1333" s="87"/>
      <c r="L1333" s="62"/>
      <c r="M1333" s="63"/>
      <c r="N1333" s="64"/>
      <c r="O1333" s="58"/>
      <c r="P1333" s="64"/>
      <c r="Q1333" s="58"/>
      <c r="R1333" s="52"/>
      <c r="S1333" s="60"/>
      <c r="T1333" s="60"/>
      <c r="U1333" s="60"/>
      <c r="V1333" s="60"/>
      <c r="W1333" s="20"/>
      <c r="X1333" s="19"/>
      <c r="Y1333" s="19"/>
      <c r="XEU1333" s="189"/>
      <c r="XEV1333" s="189"/>
      <c r="XEW1333" s="189"/>
      <c r="XEX1333" s="189"/>
      <c r="XEY1333" s="189"/>
      <c r="XEZ1333" s="189"/>
      <c r="XFA1333" s="189"/>
      <c r="XFB1333" s="189"/>
      <c r="XFC1333" s="189"/>
      <c r="XFD1333" s="189"/>
    </row>
    <row r="1334" spans="1:25 16375:16384" s="54" customFormat="1" ht="42" customHeight="1" x14ac:dyDescent="0.2">
      <c r="A1334" s="60"/>
      <c r="B1334" s="60"/>
      <c r="C1334" s="61"/>
      <c r="D1334" s="61"/>
      <c r="E1334" s="61"/>
      <c r="F1334" s="61"/>
      <c r="G1334" s="61"/>
      <c r="H1334" s="61"/>
      <c r="I1334" s="60"/>
      <c r="J1334" s="60"/>
      <c r="K1334" s="87"/>
      <c r="L1334" s="62"/>
      <c r="M1334" s="63"/>
      <c r="N1334" s="64"/>
      <c r="O1334" s="58"/>
      <c r="P1334" s="64"/>
      <c r="Q1334" s="58"/>
      <c r="R1334" s="52"/>
      <c r="S1334" s="60"/>
      <c r="T1334" s="60"/>
      <c r="U1334" s="60"/>
      <c r="V1334" s="60"/>
      <c r="W1334" s="20"/>
      <c r="X1334" s="19"/>
      <c r="Y1334" s="19"/>
      <c r="XEU1334" s="189"/>
      <c r="XEV1334" s="189"/>
      <c r="XEW1334" s="189"/>
      <c r="XEX1334" s="189"/>
      <c r="XEY1334" s="189"/>
      <c r="XEZ1334" s="189"/>
      <c r="XFA1334" s="189"/>
      <c r="XFB1334" s="189"/>
      <c r="XFC1334" s="189"/>
      <c r="XFD1334" s="189"/>
    </row>
    <row r="1335" spans="1:25 16375:16384" s="54" customFormat="1" ht="42" customHeight="1" x14ac:dyDescent="0.2">
      <c r="A1335" s="60"/>
      <c r="B1335" s="60"/>
      <c r="C1335" s="61"/>
      <c r="D1335" s="61"/>
      <c r="E1335" s="61"/>
      <c r="F1335" s="61"/>
      <c r="G1335" s="61"/>
      <c r="H1335" s="61"/>
      <c r="I1335" s="60"/>
      <c r="J1335" s="60"/>
      <c r="K1335" s="87"/>
      <c r="L1335" s="62"/>
      <c r="M1335" s="63"/>
      <c r="N1335" s="64"/>
      <c r="O1335" s="58"/>
      <c r="P1335" s="64"/>
      <c r="Q1335" s="58"/>
      <c r="R1335" s="52"/>
      <c r="S1335" s="60"/>
      <c r="T1335" s="60"/>
      <c r="U1335" s="60"/>
      <c r="V1335" s="60"/>
      <c r="W1335" s="20"/>
      <c r="X1335" s="19"/>
      <c r="Y1335" s="19"/>
      <c r="XEU1335" s="189"/>
      <c r="XEV1335" s="189"/>
      <c r="XEW1335" s="189"/>
      <c r="XEX1335" s="189"/>
      <c r="XEY1335" s="189"/>
      <c r="XEZ1335" s="189"/>
      <c r="XFA1335" s="189"/>
      <c r="XFB1335" s="189"/>
      <c r="XFC1335" s="189"/>
      <c r="XFD1335" s="189"/>
    </row>
    <row r="1336" spans="1:25 16375:16384" s="54" customFormat="1" ht="42" customHeight="1" x14ac:dyDescent="0.2">
      <c r="A1336" s="60"/>
      <c r="B1336" s="60"/>
      <c r="C1336" s="61"/>
      <c r="D1336" s="61"/>
      <c r="E1336" s="61"/>
      <c r="F1336" s="61"/>
      <c r="G1336" s="61"/>
      <c r="H1336" s="61"/>
      <c r="I1336" s="60"/>
      <c r="J1336" s="60"/>
      <c r="K1336" s="87"/>
      <c r="L1336" s="62"/>
      <c r="M1336" s="63"/>
      <c r="N1336" s="64"/>
      <c r="O1336" s="58"/>
      <c r="P1336" s="64"/>
      <c r="Q1336" s="58"/>
      <c r="R1336" s="52"/>
      <c r="S1336" s="60"/>
      <c r="T1336" s="60"/>
      <c r="U1336" s="60"/>
      <c r="V1336" s="60"/>
      <c r="W1336" s="20"/>
      <c r="X1336" s="19"/>
      <c r="Y1336" s="19"/>
      <c r="XEU1336" s="189"/>
      <c r="XEV1336" s="189"/>
      <c r="XEW1336" s="189"/>
      <c r="XEX1336" s="189"/>
      <c r="XEY1336" s="189"/>
      <c r="XEZ1336" s="189"/>
      <c r="XFA1336" s="189"/>
      <c r="XFB1336" s="189"/>
      <c r="XFC1336" s="189"/>
      <c r="XFD1336" s="189"/>
    </row>
    <row r="1337" spans="1:25 16375:16384" s="54" customFormat="1" ht="42" customHeight="1" x14ac:dyDescent="0.2">
      <c r="A1337" s="60"/>
      <c r="B1337" s="60"/>
      <c r="C1337" s="61"/>
      <c r="D1337" s="61"/>
      <c r="E1337" s="61"/>
      <c r="F1337" s="61"/>
      <c r="G1337" s="61"/>
      <c r="H1337" s="61"/>
      <c r="I1337" s="60"/>
      <c r="J1337" s="60"/>
      <c r="K1337" s="87"/>
      <c r="L1337" s="62"/>
      <c r="M1337" s="63"/>
      <c r="N1337" s="64"/>
      <c r="O1337" s="58"/>
      <c r="P1337" s="64"/>
      <c r="Q1337" s="58"/>
      <c r="R1337" s="52"/>
      <c r="S1337" s="60"/>
      <c r="T1337" s="60"/>
      <c r="U1337" s="60"/>
      <c r="V1337" s="60"/>
      <c r="W1337" s="20"/>
      <c r="X1337" s="19"/>
      <c r="Y1337" s="19"/>
      <c r="XEU1337" s="189"/>
      <c r="XEV1337" s="189"/>
      <c r="XEW1337" s="189"/>
      <c r="XEX1337" s="189"/>
      <c r="XEY1337" s="189"/>
      <c r="XEZ1337" s="189"/>
      <c r="XFA1337" s="189"/>
      <c r="XFB1337" s="189"/>
      <c r="XFC1337" s="189"/>
      <c r="XFD1337" s="189"/>
    </row>
    <row r="1338" spans="1:25 16375:16384" s="54" customFormat="1" ht="42" customHeight="1" x14ac:dyDescent="0.2">
      <c r="A1338" s="60"/>
      <c r="B1338" s="60"/>
      <c r="C1338" s="61"/>
      <c r="D1338" s="61"/>
      <c r="E1338" s="61"/>
      <c r="F1338" s="61"/>
      <c r="G1338" s="61"/>
      <c r="H1338" s="61"/>
      <c r="I1338" s="60"/>
      <c r="J1338" s="60"/>
      <c r="K1338" s="87"/>
      <c r="L1338" s="62"/>
      <c r="M1338" s="63"/>
      <c r="N1338" s="64"/>
      <c r="O1338" s="58"/>
      <c r="P1338" s="64"/>
      <c r="Q1338" s="58"/>
      <c r="R1338" s="52"/>
      <c r="S1338" s="60"/>
      <c r="T1338" s="60"/>
      <c r="U1338" s="60"/>
      <c r="V1338" s="60"/>
      <c r="W1338" s="20"/>
      <c r="X1338" s="19"/>
      <c r="Y1338" s="19"/>
      <c r="XEU1338" s="189"/>
      <c r="XEV1338" s="189"/>
      <c r="XEW1338" s="189"/>
      <c r="XEX1338" s="189"/>
      <c r="XEY1338" s="189"/>
      <c r="XEZ1338" s="189"/>
      <c r="XFA1338" s="189"/>
      <c r="XFB1338" s="189"/>
      <c r="XFC1338" s="189"/>
      <c r="XFD1338" s="189"/>
    </row>
    <row r="1339" spans="1:25 16375:16384" s="54" customFormat="1" ht="42" customHeight="1" x14ac:dyDescent="0.2">
      <c r="A1339" s="60"/>
      <c r="B1339" s="60"/>
      <c r="C1339" s="61"/>
      <c r="D1339" s="61"/>
      <c r="E1339" s="61"/>
      <c r="F1339" s="61"/>
      <c r="G1339" s="61"/>
      <c r="H1339" s="61"/>
      <c r="I1339" s="60"/>
      <c r="J1339" s="60"/>
      <c r="K1339" s="87"/>
      <c r="L1339" s="62"/>
      <c r="M1339" s="63"/>
      <c r="N1339" s="64"/>
      <c r="O1339" s="58"/>
      <c r="P1339" s="64"/>
      <c r="Q1339" s="58"/>
      <c r="R1339" s="52"/>
      <c r="S1339" s="60"/>
      <c r="T1339" s="60"/>
      <c r="U1339" s="60"/>
      <c r="V1339" s="60"/>
      <c r="W1339" s="20"/>
      <c r="X1339" s="19"/>
      <c r="Y1339" s="19"/>
      <c r="XEU1339" s="189"/>
      <c r="XEV1339" s="189"/>
      <c r="XEW1339" s="189"/>
      <c r="XEX1339" s="189"/>
      <c r="XEY1339" s="189"/>
      <c r="XEZ1339" s="189"/>
      <c r="XFA1339" s="189"/>
      <c r="XFB1339" s="189"/>
      <c r="XFC1339" s="189"/>
      <c r="XFD1339" s="189"/>
    </row>
    <row r="1340" spans="1:25 16375:16384" s="54" customFormat="1" ht="42" customHeight="1" x14ac:dyDescent="0.2">
      <c r="A1340" s="60"/>
      <c r="B1340" s="60"/>
      <c r="C1340" s="61"/>
      <c r="D1340" s="61"/>
      <c r="E1340" s="61"/>
      <c r="F1340" s="61"/>
      <c r="G1340" s="61"/>
      <c r="H1340" s="61"/>
      <c r="I1340" s="60"/>
      <c r="J1340" s="60"/>
      <c r="K1340" s="87"/>
      <c r="L1340" s="62"/>
      <c r="M1340" s="63"/>
      <c r="N1340" s="64"/>
      <c r="O1340" s="58"/>
      <c r="P1340" s="64"/>
      <c r="Q1340" s="58"/>
      <c r="R1340" s="52"/>
      <c r="S1340" s="60"/>
      <c r="T1340" s="60"/>
      <c r="U1340" s="60"/>
      <c r="V1340" s="60"/>
      <c r="W1340" s="20"/>
      <c r="X1340" s="19"/>
      <c r="Y1340" s="19"/>
      <c r="XEU1340" s="189"/>
      <c r="XEV1340" s="189"/>
      <c r="XEW1340" s="189"/>
      <c r="XEX1340" s="189"/>
      <c r="XEY1340" s="189"/>
      <c r="XEZ1340" s="189"/>
      <c r="XFA1340" s="189"/>
      <c r="XFB1340" s="189"/>
      <c r="XFC1340" s="189"/>
      <c r="XFD1340" s="189"/>
    </row>
    <row r="1341" spans="1:25 16375:16384" s="54" customFormat="1" ht="42" customHeight="1" x14ac:dyDescent="0.2">
      <c r="A1341" s="60"/>
      <c r="B1341" s="60"/>
      <c r="C1341" s="61"/>
      <c r="D1341" s="61"/>
      <c r="E1341" s="61"/>
      <c r="F1341" s="61"/>
      <c r="G1341" s="61"/>
      <c r="H1341" s="61"/>
      <c r="I1341" s="60"/>
      <c r="J1341" s="60"/>
      <c r="K1341" s="87"/>
      <c r="L1341" s="62"/>
      <c r="M1341" s="63"/>
      <c r="N1341" s="64"/>
      <c r="O1341" s="58"/>
      <c r="P1341" s="64"/>
      <c r="Q1341" s="58"/>
      <c r="R1341" s="52"/>
      <c r="S1341" s="60"/>
      <c r="T1341" s="60"/>
      <c r="U1341" s="60"/>
      <c r="V1341" s="60"/>
      <c r="W1341" s="20"/>
      <c r="X1341" s="19"/>
      <c r="Y1341" s="19"/>
      <c r="XEU1341" s="189"/>
      <c r="XEV1341" s="189"/>
      <c r="XEW1341" s="189"/>
      <c r="XEX1341" s="189"/>
      <c r="XEY1341" s="189"/>
      <c r="XEZ1341" s="189"/>
      <c r="XFA1341" s="189"/>
      <c r="XFB1341" s="189"/>
      <c r="XFC1341" s="189"/>
      <c r="XFD1341" s="189"/>
    </row>
    <row r="1342" spans="1:25 16375:16384" s="54" customFormat="1" ht="42" customHeight="1" x14ac:dyDescent="0.2">
      <c r="A1342" s="60"/>
      <c r="B1342" s="60"/>
      <c r="C1342" s="61"/>
      <c r="D1342" s="61"/>
      <c r="E1342" s="61"/>
      <c r="F1342" s="61"/>
      <c r="G1342" s="61"/>
      <c r="H1342" s="61"/>
      <c r="I1342" s="60"/>
      <c r="J1342" s="60"/>
      <c r="K1342" s="87"/>
      <c r="L1342" s="62"/>
      <c r="M1342" s="63"/>
      <c r="N1342" s="64"/>
      <c r="O1342" s="58"/>
      <c r="P1342" s="64"/>
      <c r="Q1342" s="58"/>
      <c r="R1342" s="52"/>
      <c r="S1342" s="60"/>
      <c r="T1342" s="60"/>
      <c r="U1342" s="60"/>
      <c r="V1342" s="60"/>
      <c r="W1342" s="20"/>
      <c r="X1342" s="19"/>
      <c r="Y1342" s="19"/>
      <c r="XEU1342" s="189"/>
      <c r="XEV1342" s="189"/>
      <c r="XEW1342" s="189"/>
      <c r="XEX1342" s="189"/>
      <c r="XEY1342" s="189"/>
      <c r="XEZ1342" s="189"/>
      <c r="XFA1342" s="189"/>
      <c r="XFB1342" s="189"/>
      <c r="XFC1342" s="189"/>
      <c r="XFD1342" s="189"/>
    </row>
    <row r="1343" spans="1:25 16375:16384" s="54" customFormat="1" ht="42" customHeight="1" x14ac:dyDescent="0.2">
      <c r="A1343" s="60"/>
      <c r="B1343" s="60"/>
      <c r="C1343" s="61"/>
      <c r="D1343" s="61"/>
      <c r="E1343" s="61"/>
      <c r="F1343" s="61"/>
      <c r="G1343" s="61"/>
      <c r="H1343" s="61"/>
      <c r="I1343" s="60"/>
      <c r="J1343" s="60"/>
      <c r="K1343" s="87"/>
      <c r="L1343" s="62"/>
      <c r="M1343" s="63"/>
      <c r="N1343" s="64"/>
      <c r="O1343" s="58"/>
      <c r="P1343" s="64"/>
      <c r="Q1343" s="58"/>
      <c r="R1343" s="52"/>
      <c r="S1343" s="60"/>
      <c r="T1343" s="60"/>
      <c r="U1343" s="60"/>
      <c r="V1343" s="60"/>
      <c r="W1343" s="20"/>
      <c r="X1343" s="19"/>
      <c r="Y1343" s="19"/>
      <c r="XEU1343" s="189"/>
      <c r="XEV1343" s="189"/>
      <c r="XEW1343" s="189"/>
      <c r="XEX1343" s="189"/>
      <c r="XEY1343" s="189"/>
      <c r="XEZ1343" s="189"/>
      <c r="XFA1343" s="189"/>
      <c r="XFB1343" s="189"/>
      <c r="XFC1343" s="189"/>
      <c r="XFD1343" s="189"/>
    </row>
    <row r="1344" spans="1:25 16375:16384" s="54" customFormat="1" ht="42" customHeight="1" x14ac:dyDescent="0.2">
      <c r="A1344" s="60"/>
      <c r="B1344" s="60"/>
      <c r="C1344" s="61"/>
      <c r="D1344" s="61"/>
      <c r="E1344" s="61"/>
      <c r="F1344" s="61"/>
      <c r="G1344" s="61"/>
      <c r="H1344" s="61"/>
      <c r="I1344" s="60"/>
      <c r="J1344" s="60"/>
      <c r="K1344" s="87"/>
      <c r="L1344" s="62"/>
      <c r="M1344" s="63"/>
      <c r="N1344" s="64"/>
      <c r="O1344" s="58"/>
      <c r="P1344" s="64"/>
      <c r="Q1344" s="58"/>
      <c r="R1344" s="52"/>
      <c r="S1344" s="60"/>
      <c r="T1344" s="60"/>
      <c r="U1344" s="60"/>
      <c r="V1344" s="60"/>
      <c r="W1344" s="20"/>
      <c r="X1344" s="19"/>
      <c r="Y1344" s="19"/>
      <c r="XEU1344" s="189"/>
      <c r="XEV1344" s="189"/>
      <c r="XEW1344" s="189"/>
      <c r="XEX1344" s="189"/>
      <c r="XEY1344" s="189"/>
      <c r="XEZ1344" s="189"/>
      <c r="XFA1344" s="189"/>
      <c r="XFB1344" s="189"/>
      <c r="XFC1344" s="189"/>
      <c r="XFD1344" s="189"/>
    </row>
    <row r="1345" spans="1:25 16375:16384" s="54" customFormat="1" ht="42" customHeight="1" x14ac:dyDescent="0.2">
      <c r="A1345" s="60"/>
      <c r="B1345" s="60"/>
      <c r="C1345" s="61"/>
      <c r="D1345" s="61"/>
      <c r="E1345" s="61"/>
      <c r="F1345" s="61"/>
      <c r="G1345" s="61"/>
      <c r="H1345" s="61"/>
      <c r="I1345" s="60"/>
      <c r="J1345" s="60"/>
      <c r="K1345" s="87"/>
      <c r="L1345" s="62"/>
      <c r="M1345" s="63"/>
      <c r="N1345" s="64"/>
      <c r="O1345" s="58"/>
      <c r="P1345" s="64"/>
      <c r="Q1345" s="58"/>
      <c r="R1345" s="52"/>
      <c r="S1345" s="60"/>
      <c r="T1345" s="60"/>
      <c r="U1345" s="60"/>
      <c r="V1345" s="60"/>
      <c r="W1345" s="20"/>
      <c r="X1345" s="19"/>
      <c r="Y1345" s="19"/>
      <c r="XEU1345" s="189"/>
      <c r="XEV1345" s="189"/>
      <c r="XEW1345" s="189"/>
      <c r="XEX1345" s="189"/>
      <c r="XEY1345" s="189"/>
      <c r="XEZ1345" s="189"/>
      <c r="XFA1345" s="189"/>
      <c r="XFB1345" s="189"/>
      <c r="XFC1345" s="189"/>
      <c r="XFD1345" s="189"/>
    </row>
    <row r="1346" spans="1:25 16375:16384" s="54" customFormat="1" ht="42" customHeight="1" x14ac:dyDescent="0.2">
      <c r="A1346" s="60"/>
      <c r="B1346" s="60"/>
      <c r="C1346" s="61"/>
      <c r="D1346" s="61"/>
      <c r="E1346" s="61"/>
      <c r="F1346" s="61"/>
      <c r="G1346" s="61"/>
      <c r="H1346" s="61"/>
      <c r="I1346" s="60"/>
      <c r="J1346" s="60"/>
      <c r="K1346" s="87"/>
      <c r="L1346" s="62"/>
      <c r="M1346" s="63"/>
      <c r="N1346" s="64"/>
      <c r="O1346" s="58"/>
      <c r="P1346" s="64"/>
      <c r="Q1346" s="58"/>
      <c r="R1346" s="52"/>
      <c r="S1346" s="60"/>
      <c r="T1346" s="60"/>
      <c r="U1346" s="60"/>
      <c r="V1346" s="60"/>
      <c r="W1346" s="20"/>
      <c r="X1346" s="19"/>
      <c r="Y1346" s="19"/>
      <c r="XEU1346" s="189"/>
      <c r="XEV1346" s="189"/>
      <c r="XEW1346" s="189"/>
      <c r="XEX1346" s="189"/>
      <c r="XEY1346" s="189"/>
      <c r="XEZ1346" s="189"/>
      <c r="XFA1346" s="189"/>
      <c r="XFB1346" s="189"/>
      <c r="XFC1346" s="189"/>
      <c r="XFD1346" s="189"/>
    </row>
    <row r="1347" spans="1:25 16375:16384" s="54" customFormat="1" ht="42" customHeight="1" x14ac:dyDescent="0.2">
      <c r="A1347" s="60"/>
      <c r="B1347" s="60"/>
      <c r="C1347" s="61"/>
      <c r="D1347" s="61"/>
      <c r="E1347" s="61"/>
      <c r="F1347" s="61"/>
      <c r="G1347" s="61"/>
      <c r="H1347" s="61"/>
      <c r="I1347" s="60"/>
      <c r="J1347" s="60"/>
      <c r="K1347" s="87"/>
      <c r="L1347" s="62"/>
      <c r="M1347" s="63"/>
      <c r="N1347" s="64"/>
      <c r="O1347" s="58"/>
      <c r="P1347" s="64"/>
      <c r="Q1347" s="58"/>
      <c r="R1347" s="52"/>
      <c r="S1347" s="60"/>
      <c r="T1347" s="60"/>
      <c r="U1347" s="60"/>
      <c r="V1347" s="60"/>
      <c r="W1347" s="20"/>
      <c r="X1347" s="19"/>
      <c r="Y1347" s="19"/>
      <c r="XEU1347" s="189"/>
      <c r="XEV1347" s="189"/>
      <c r="XEW1347" s="189"/>
      <c r="XEX1347" s="189"/>
      <c r="XEY1347" s="189"/>
      <c r="XEZ1347" s="189"/>
      <c r="XFA1347" s="189"/>
      <c r="XFB1347" s="189"/>
      <c r="XFC1347" s="189"/>
      <c r="XFD1347" s="189"/>
    </row>
    <row r="1348" spans="1:25 16375:16384" s="54" customFormat="1" ht="42" customHeight="1" x14ac:dyDescent="0.2">
      <c r="A1348" s="60"/>
      <c r="B1348" s="60"/>
      <c r="C1348" s="61"/>
      <c r="D1348" s="61"/>
      <c r="E1348" s="61"/>
      <c r="F1348" s="61"/>
      <c r="G1348" s="61"/>
      <c r="H1348" s="61"/>
      <c r="I1348" s="60"/>
      <c r="J1348" s="60"/>
      <c r="K1348" s="87"/>
      <c r="L1348" s="62"/>
      <c r="M1348" s="63"/>
      <c r="N1348" s="64"/>
      <c r="O1348" s="58"/>
      <c r="P1348" s="64"/>
      <c r="Q1348" s="58"/>
      <c r="R1348" s="52"/>
      <c r="S1348" s="60"/>
      <c r="T1348" s="60"/>
      <c r="U1348" s="60"/>
      <c r="V1348" s="60"/>
      <c r="W1348" s="20"/>
      <c r="X1348" s="19"/>
      <c r="Y1348" s="19"/>
      <c r="XEU1348" s="189"/>
      <c r="XEV1348" s="189"/>
      <c r="XEW1348" s="189"/>
      <c r="XEX1348" s="189"/>
      <c r="XEY1348" s="189"/>
      <c r="XEZ1348" s="189"/>
      <c r="XFA1348" s="189"/>
      <c r="XFB1348" s="189"/>
      <c r="XFC1348" s="189"/>
      <c r="XFD1348" s="189"/>
    </row>
    <row r="1349" spans="1:25 16375:16384" s="54" customFormat="1" ht="42" customHeight="1" x14ac:dyDescent="0.2">
      <c r="A1349" s="60"/>
      <c r="B1349" s="60"/>
      <c r="C1349" s="61"/>
      <c r="D1349" s="61"/>
      <c r="E1349" s="61"/>
      <c r="F1349" s="61"/>
      <c r="G1349" s="61"/>
      <c r="H1349" s="61"/>
      <c r="I1349" s="60"/>
      <c r="J1349" s="60"/>
      <c r="K1349" s="87"/>
      <c r="L1349" s="62"/>
      <c r="M1349" s="63"/>
      <c r="N1349" s="64"/>
      <c r="O1349" s="58"/>
      <c r="P1349" s="64"/>
      <c r="Q1349" s="58"/>
      <c r="R1349" s="52"/>
      <c r="S1349" s="60"/>
      <c r="T1349" s="60"/>
      <c r="U1349" s="60"/>
      <c r="V1349" s="60"/>
      <c r="W1349" s="20"/>
      <c r="X1349" s="19"/>
      <c r="Y1349" s="19"/>
      <c r="XEU1349" s="189"/>
      <c r="XEV1349" s="189"/>
      <c r="XEW1349" s="189"/>
      <c r="XEX1349" s="189"/>
      <c r="XEY1349" s="189"/>
      <c r="XEZ1349" s="189"/>
      <c r="XFA1349" s="189"/>
      <c r="XFB1349" s="189"/>
      <c r="XFC1349" s="189"/>
      <c r="XFD1349" s="189"/>
    </row>
    <row r="1350" spans="1:25 16375:16384" s="54" customFormat="1" ht="42" customHeight="1" x14ac:dyDescent="0.2">
      <c r="A1350" s="60"/>
      <c r="B1350" s="60"/>
      <c r="C1350" s="61"/>
      <c r="D1350" s="61"/>
      <c r="E1350" s="61"/>
      <c r="F1350" s="61"/>
      <c r="G1350" s="61"/>
      <c r="H1350" s="61"/>
      <c r="I1350" s="60"/>
      <c r="J1350" s="60"/>
      <c r="K1350" s="87"/>
      <c r="L1350" s="62"/>
      <c r="M1350" s="63"/>
      <c r="N1350" s="64"/>
      <c r="O1350" s="58"/>
      <c r="P1350" s="64"/>
      <c r="Q1350" s="58"/>
      <c r="R1350" s="52"/>
      <c r="S1350" s="60"/>
      <c r="T1350" s="60"/>
      <c r="U1350" s="60"/>
      <c r="V1350" s="60"/>
      <c r="W1350" s="20"/>
      <c r="X1350" s="19"/>
      <c r="Y1350" s="19"/>
      <c r="XEU1350" s="189"/>
      <c r="XEV1350" s="189"/>
      <c r="XEW1350" s="189"/>
      <c r="XEX1350" s="189"/>
      <c r="XEY1350" s="189"/>
      <c r="XEZ1350" s="189"/>
      <c r="XFA1350" s="189"/>
      <c r="XFB1350" s="189"/>
      <c r="XFC1350" s="189"/>
      <c r="XFD1350" s="189"/>
    </row>
    <row r="1351" spans="1:25 16375:16384" s="54" customFormat="1" ht="42" customHeight="1" x14ac:dyDescent="0.2">
      <c r="A1351" s="60"/>
      <c r="B1351" s="60"/>
      <c r="C1351" s="61"/>
      <c r="D1351" s="61"/>
      <c r="E1351" s="61"/>
      <c r="F1351" s="61"/>
      <c r="G1351" s="61"/>
      <c r="H1351" s="61"/>
      <c r="I1351" s="60"/>
      <c r="J1351" s="60"/>
      <c r="K1351" s="87"/>
      <c r="L1351" s="62"/>
      <c r="M1351" s="63"/>
      <c r="N1351" s="64"/>
      <c r="O1351" s="58"/>
      <c r="P1351" s="64"/>
      <c r="Q1351" s="58"/>
      <c r="R1351" s="52"/>
      <c r="S1351" s="60"/>
      <c r="T1351" s="60"/>
      <c r="U1351" s="60"/>
      <c r="V1351" s="60"/>
      <c r="W1351" s="20"/>
      <c r="X1351" s="19"/>
      <c r="Y1351" s="19"/>
      <c r="XEU1351" s="189"/>
      <c r="XEV1351" s="189"/>
      <c r="XEW1351" s="189"/>
      <c r="XEX1351" s="189"/>
      <c r="XEY1351" s="189"/>
      <c r="XEZ1351" s="189"/>
      <c r="XFA1351" s="189"/>
      <c r="XFB1351" s="189"/>
      <c r="XFC1351" s="189"/>
      <c r="XFD1351" s="189"/>
    </row>
    <row r="1352" spans="1:25 16375:16384" s="54" customFormat="1" ht="42" customHeight="1" x14ac:dyDescent="0.2">
      <c r="A1352" s="60"/>
      <c r="B1352" s="60"/>
      <c r="C1352" s="61"/>
      <c r="D1352" s="61"/>
      <c r="E1352" s="61"/>
      <c r="F1352" s="61"/>
      <c r="G1352" s="61"/>
      <c r="H1352" s="61"/>
      <c r="I1352" s="60"/>
      <c r="J1352" s="60"/>
      <c r="K1352" s="87"/>
      <c r="L1352" s="62"/>
      <c r="M1352" s="63"/>
      <c r="N1352" s="64"/>
      <c r="O1352" s="58"/>
      <c r="P1352" s="64"/>
      <c r="Q1352" s="58"/>
      <c r="R1352" s="52"/>
      <c r="S1352" s="60"/>
      <c r="T1352" s="60"/>
      <c r="U1352" s="60"/>
      <c r="V1352" s="60"/>
      <c r="W1352" s="20"/>
      <c r="X1352" s="19"/>
      <c r="Y1352" s="19"/>
      <c r="XEU1352" s="189"/>
      <c r="XEV1352" s="189"/>
      <c r="XEW1352" s="189"/>
      <c r="XEX1352" s="189"/>
      <c r="XEY1352" s="189"/>
      <c r="XEZ1352" s="189"/>
      <c r="XFA1352" s="189"/>
      <c r="XFB1352" s="189"/>
      <c r="XFC1352" s="189"/>
      <c r="XFD1352" s="189"/>
    </row>
    <row r="1353" spans="1:25 16375:16384" s="54" customFormat="1" ht="42" customHeight="1" x14ac:dyDescent="0.2">
      <c r="A1353" s="60"/>
      <c r="B1353" s="60"/>
      <c r="C1353" s="61"/>
      <c r="D1353" s="61"/>
      <c r="E1353" s="61"/>
      <c r="F1353" s="61"/>
      <c r="G1353" s="61"/>
      <c r="H1353" s="61"/>
      <c r="I1353" s="60"/>
      <c r="J1353" s="60"/>
      <c r="K1353" s="87"/>
      <c r="L1353" s="62"/>
      <c r="M1353" s="63"/>
      <c r="N1353" s="64"/>
      <c r="O1353" s="58"/>
      <c r="P1353" s="64"/>
      <c r="Q1353" s="58"/>
      <c r="R1353" s="52"/>
      <c r="S1353" s="60"/>
      <c r="T1353" s="60"/>
      <c r="U1353" s="60"/>
      <c r="V1353" s="60"/>
      <c r="W1353" s="20"/>
      <c r="X1353" s="19"/>
      <c r="Y1353" s="19"/>
      <c r="XEU1353" s="189"/>
      <c r="XEV1353" s="189"/>
      <c r="XEW1353" s="189"/>
      <c r="XEX1353" s="189"/>
      <c r="XEY1353" s="189"/>
      <c r="XEZ1353" s="189"/>
      <c r="XFA1353" s="189"/>
      <c r="XFB1353" s="189"/>
      <c r="XFC1353" s="189"/>
      <c r="XFD1353" s="189"/>
    </row>
    <row r="1354" spans="1:25 16375:16384" s="54" customFormat="1" ht="42" customHeight="1" x14ac:dyDescent="0.2">
      <c r="A1354" s="60"/>
      <c r="B1354" s="60"/>
      <c r="C1354" s="61"/>
      <c r="D1354" s="61"/>
      <c r="E1354" s="61"/>
      <c r="F1354" s="61"/>
      <c r="G1354" s="61"/>
      <c r="H1354" s="61"/>
      <c r="I1354" s="60"/>
      <c r="J1354" s="60"/>
      <c r="K1354" s="87"/>
      <c r="L1354" s="62"/>
      <c r="M1354" s="63"/>
      <c r="N1354" s="64"/>
      <c r="O1354" s="58"/>
      <c r="P1354" s="64"/>
      <c r="Q1354" s="58"/>
      <c r="R1354" s="52"/>
      <c r="S1354" s="60"/>
      <c r="T1354" s="60"/>
      <c r="U1354" s="60"/>
      <c r="V1354" s="60"/>
      <c r="W1354" s="20"/>
      <c r="X1354" s="19"/>
      <c r="Y1354" s="19"/>
      <c r="XEU1354" s="189"/>
      <c r="XEV1354" s="189"/>
      <c r="XEW1354" s="189"/>
      <c r="XEX1354" s="189"/>
      <c r="XEY1354" s="189"/>
      <c r="XEZ1354" s="189"/>
      <c r="XFA1354" s="189"/>
      <c r="XFB1354" s="189"/>
      <c r="XFC1354" s="189"/>
      <c r="XFD1354" s="189"/>
    </row>
    <row r="1355" spans="1:25 16375:16384" s="54" customFormat="1" ht="42" customHeight="1" x14ac:dyDescent="0.2">
      <c r="A1355" s="60"/>
      <c r="B1355" s="60"/>
      <c r="C1355" s="61"/>
      <c r="D1355" s="61"/>
      <c r="E1355" s="61"/>
      <c r="F1355" s="61"/>
      <c r="G1355" s="61"/>
      <c r="H1355" s="61"/>
      <c r="I1355" s="60"/>
      <c r="J1355" s="60"/>
      <c r="K1355" s="87"/>
      <c r="L1355" s="62"/>
      <c r="M1355" s="63"/>
      <c r="N1355" s="64"/>
      <c r="O1355" s="58"/>
      <c r="P1355" s="64"/>
      <c r="Q1355" s="58"/>
      <c r="R1355" s="52"/>
      <c r="S1355" s="60"/>
      <c r="T1355" s="60"/>
      <c r="U1355" s="60"/>
      <c r="V1355" s="60"/>
      <c r="W1355" s="20"/>
      <c r="X1355" s="19"/>
      <c r="Y1355" s="19"/>
      <c r="XEU1355" s="189"/>
      <c r="XEV1355" s="189"/>
      <c r="XEW1355" s="189"/>
      <c r="XEX1355" s="189"/>
      <c r="XEY1355" s="189"/>
      <c r="XEZ1355" s="189"/>
      <c r="XFA1355" s="189"/>
      <c r="XFB1355" s="189"/>
      <c r="XFC1355" s="189"/>
      <c r="XFD1355" s="189"/>
    </row>
    <row r="1356" spans="1:25 16375:16384" s="54" customFormat="1" ht="42" customHeight="1" x14ac:dyDescent="0.2">
      <c r="A1356" s="60"/>
      <c r="B1356" s="60"/>
      <c r="C1356" s="61"/>
      <c r="D1356" s="61"/>
      <c r="E1356" s="61"/>
      <c r="F1356" s="61"/>
      <c r="G1356" s="61"/>
      <c r="H1356" s="61"/>
      <c r="I1356" s="60"/>
      <c r="J1356" s="60"/>
      <c r="K1356" s="87"/>
      <c r="L1356" s="62"/>
      <c r="M1356" s="63"/>
      <c r="N1356" s="64"/>
      <c r="O1356" s="58"/>
      <c r="P1356" s="64"/>
      <c r="Q1356" s="58"/>
      <c r="R1356" s="52"/>
      <c r="S1356" s="60"/>
      <c r="T1356" s="60"/>
      <c r="U1356" s="60"/>
      <c r="V1356" s="60"/>
      <c r="W1356" s="20"/>
      <c r="X1356" s="19"/>
      <c r="Y1356" s="19"/>
      <c r="XEU1356" s="189"/>
      <c r="XEV1356" s="189"/>
      <c r="XEW1356" s="189"/>
      <c r="XEX1356" s="189"/>
      <c r="XEY1356" s="189"/>
      <c r="XEZ1356" s="189"/>
      <c r="XFA1356" s="189"/>
      <c r="XFB1356" s="189"/>
      <c r="XFC1356" s="189"/>
      <c r="XFD1356" s="189"/>
    </row>
    <row r="1357" spans="1:25 16375:16384" s="54" customFormat="1" ht="42" customHeight="1" x14ac:dyDescent="0.2">
      <c r="A1357" s="60"/>
      <c r="B1357" s="60"/>
      <c r="C1357" s="61"/>
      <c r="D1357" s="61"/>
      <c r="E1357" s="61"/>
      <c r="F1357" s="61"/>
      <c r="G1357" s="61"/>
      <c r="H1357" s="61"/>
      <c r="I1357" s="60"/>
      <c r="J1357" s="60"/>
      <c r="K1357" s="87"/>
      <c r="L1357" s="62"/>
      <c r="M1357" s="63"/>
      <c r="N1357" s="64"/>
      <c r="O1357" s="58"/>
      <c r="P1357" s="64"/>
      <c r="Q1357" s="58"/>
      <c r="R1357" s="52"/>
      <c r="S1357" s="60"/>
      <c r="T1357" s="60"/>
      <c r="U1357" s="60"/>
      <c r="V1357" s="60"/>
      <c r="W1357" s="20"/>
      <c r="X1357" s="19"/>
      <c r="Y1357" s="19"/>
      <c r="XEU1357" s="189"/>
      <c r="XEV1357" s="189"/>
      <c r="XEW1357" s="189"/>
      <c r="XEX1357" s="189"/>
      <c r="XEY1357" s="189"/>
      <c r="XEZ1357" s="189"/>
      <c r="XFA1357" s="189"/>
      <c r="XFB1357" s="189"/>
      <c r="XFC1357" s="189"/>
      <c r="XFD1357" s="189"/>
    </row>
    <row r="1358" spans="1:25 16375:16384" s="54" customFormat="1" ht="42" customHeight="1" x14ac:dyDescent="0.2">
      <c r="A1358" s="60"/>
      <c r="B1358" s="60"/>
      <c r="C1358" s="61"/>
      <c r="D1358" s="61"/>
      <c r="E1358" s="61"/>
      <c r="F1358" s="61"/>
      <c r="G1358" s="61"/>
      <c r="H1358" s="61"/>
      <c r="I1358" s="60"/>
      <c r="J1358" s="60"/>
      <c r="K1358" s="87"/>
      <c r="L1358" s="62"/>
      <c r="M1358" s="63"/>
      <c r="N1358" s="64"/>
      <c r="O1358" s="58"/>
      <c r="P1358" s="64"/>
      <c r="Q1358" s="58"/>
      <c r="R1358" s="52"/>
      <c r="S1358" s="60"/>
      <c r="T1358" s="60"/>
      <c r="U1358" s="60"/>
      <c r="V1358" s="60"/>
      <c r="W1358" s="20"/>
      <c r="X1358" s="19"/>
      <c r="Y1358" s="19"/>
      <c r="XEU1358" s="189"/>
      <c r="XEV1358" s="189"/>
      <c r="XEW1358" s="189"/>
      <c r="XEX1358" s="189"/>
      <c r="XEY1358" s="189"/>
      <c r="XEZ1358" s="189"/>
      <c r="XFA1358" s="189"/>
      <c r="XFB1358" s="189"/>
      <c r="XFC1358" s="189"/>
      <c r="XFD1358" s="189"/>
    </row>
    <row r="1359" spans="1:25 16375:16384" s="54" customFormat="1" ht="42" customHeight="1" x14ac:dyDescent="0.2">
      <c r="A1359" s="60"/>
      <c r="B1359" s="60"/>
      <c r="C1359" s="61"/>
      <c r="D1359" s="61"/>
      <c r="E1359" s="61"/>
      <c r="F1359" s="61"/>
      <c r="G1359" s="61"/>
      <c r="H1359" s="61"/>
      <c r="I1359" s="60"/>
      <c r="J1359" s="60"/>
      <c r="K1359" s="87"/>
      <c r="L1359" s="62"/>
      <c r="M1359" s="63"/>
      <c r="N1359" s="64"/>
      <c r="O1359" s="58"/>
      <c r="P1359" s="64"/>
      <c r="Q1359" s="58"/>
      <c r="R1359" s="52"/>
      <c r="S1359" s="60"/>
      <c r="T1359" s="60"/>
      <c r="U1359" s="60"/>
      <c r="V1359" s="60"/>
      <c r="W1359" s="20"/>
      <c r="X1359" s="19"/>
      <c r="Y1359" s="19"/>
      <c r="XEU1359" s="189"/>
      <c r="XEV1359" s="189"/>
      <c r="XEW1359" s="189"/>
      <c r="XEX1359" s="189"/>
      <c r="XEY1359" s="189"/>
      <c r="XEZ1359" s="189"/>
      <c r="XFA1359" s="189"/>
      <c r="XFB1359" s="189"/>
      <c r="XFC1359" s="189"/>
      <c r="XFD1359" s="189"/>
    </row>
    <row r="1360" spans="1:25 16375:16384" s="54" customFormat="1" ht="42" customHeight="1" x14ac:dyDescent="0.2">
      <c r="A1360" s="60"/>
      <c r="B1360" s="60"/>
      <c r="C1360" s="61"/>
      <c r="D1360" s="61"/>
      <c r="E1360" s="61"/>
      <c r="F1360" s="61"/>
      <c r="G1360" s="61"/>
      <c r="H1360" s="61"/>
      <c r="I1360" s="60"/>
      <c r="J1360" s="60"/>
      <c r="K1360" s="87"/>
      <c r="L1360" s="62"/>
      <c r="M1360" s="63"/>
      <c r="N1360" s="64"/>
      <c r="O1360" s="58"/>
      <c r="P1360" s="64"/>
      <c r="Q1360" s="58"/>
      <c r="R1360" s="52"/>
      <c r="S1360" s="60"/>
      <c r="T1360" s="60"/>
      <c r="U1360" s="60"/>
      <c r="V1360" s="60"/>
      <c r="W1360" s="20"/>
      <c r="X1360" s="19"/>
      <c r="Y1360" s="19"/>
      <c r="XEU1360" s="189"/>
      <c r="XEV1360" s="189"/>
      <c r="XEW1360" s="189"/>
      <c r="XEX1360" s="189"/>
      <c r="XEY1360" s="189"/>
      <c r="XEZ1360" s="189"/>
      <c r="XFA1360" s="189"/>
      <c r="XFB1360" s="189"/>
      <c r="XFC1360" s="189"/>
      <c r="XFD1360" s="189"/>
    </row>
    <row r="1361" spans="1:25 16375:16384" s="54" customFormat="1" ht="42" customHeight="1" x14ac:dyDescent="0.2">
      <c r="A1361" s="60"/>
      <c r="B1361" s="60"/>
      <c r="C1361" s="61"/>
      <c r="D1361" s="61"/>
      <c r="E1361" s="61"/>
      <c r="F1361" s="61"/>
      <c r="G1361" s="61"/>
      <c r="H1361" s="61"/>
      <c r="I1361" s="60"/>
      <c r="J1361" s="60"/>
      <c r="K1361" s="87"/>
      <c r="L1361" s="62"/>
      <c r="M1361" s="63"/>
      <c r="N1361" s="64"/>
      <c r="O1361" s="58"/>
      <c r="P1361" s="64"/>
      <c r="Q1361" s="58"/>
      <c r="R1361" s="52"/>
      <c r="S1361" s="60"/>
      <c r="T1361" s="60"/>
      <c r="U1361" s="60"/>
      <c r="V1361" s="60"/>
      <c r="W1361" s="20"/>
      <c r="X1361" s="19"/>
      <c r="Y1361" s="19"/>
      <c r="XEU1361" s="189"/>
      <c r="XEV1361" s="189"/>
      <c r="XEW1361" s="189"/>
      <c r="XEX1361" s="189"/>
      <c r="XEY1361" s="189"/>
      <c r="XEZ1361" s="189"/>
      <c r="XFA1361" s="189"/>
      <c r="XFB1361" s="189"/>
      <c r="XFC1361" s="189"/>
      <c r="XFD1361" s="189"/>
    </row>
    <row r="1362" spans="1:25 16375:16384" s="54" customFormat="1" ht="42" customHeight="1" x14ac:dyDescent="0.2">
      <c r="A1362" s="60"/>
      <c r="B1362" s="60"/>
      <c r="C1362" s="61"/>
      <c r="D1362" s="61"/>
      <c r="E1362" s="61"/>
      <c r="F1362" s="61"/>
      <c r="G1362" s="61"/>
      <c r="H1362" s="61"/>
      <c r="I1362" s="60"/>
      <c r="J1362" s="60"/>
      <c r="K1362" s="87"/>
      <c r="L1362" s="62"/>
      <c r="M1362" s="63"/>
      <c r="N1362" s="64"/>
      <c r="O1362" s="58"/>
      <c r="P1362" s="64"/>
      <c r="Q1362" s="58"/>
      <c r="R1362" s="52"/>
      <c r="S1362" s="60"/>
      <c r="T1362" s="60"/>
      <c r="U1362" s="60"/>
      <c r="V1362" s="60"/>
      <c r="W1362" s="20"/>
      <c r="X1362" s="19"/>
      <c r="Y1362" s="19"/>
      <c r="XEU1362" s="189"/>
      <c r="XEV1362" s="189"/>
      <c r="XEW1362" s="189"/>
      <c r="XEX1362" s="189"/>
      <c r="XEY1362" s="189"/>
      <c r="XEZ1362" s="189"/>
      <c r="XFA1362" s="189"/>
      <c r="XFB1362" s="189"/>
      <c r="XFC1362" s="189"/>
      <c r="XFD1362" s="189"/>
    </row>
    <row r="1363" spans="1:25 16375:16384" s="54" customFormat="1" ht="42" customHeight="1" x14ac:dyDescent="0.2">
      <c r="A1363" s="60"/>
      <c r="B1363" s="60"/>
      <c r="C1363" s="61"/>
      <c r="D1363" s="61"/>
      <c r="E1363" s="61"/>
      <c r="F1363" s="61"/>
      <c r="G1363" s="61"/>
      <c r="H1363" s="61"/>
      <c r="I1363" s="60"/>
      <c r="J1363" s="60"/>
      <c r="K1363" s="87"/>
      <c r="L1363" s="62"/>
      <c r="M1363" s="63"/>
      <c r="N1363" s="64"/>
      <c r="O1363" s="58"/>
      <c r="P1363" s="64"/>
      <c r="Q1363" s="58"/>
      <c r="R1363" s="52"/>
      <c r="S1363" s="60"/>
      <c r="T1363" s="60"/>
      <c r="U1363" s="60"/>
      <c r="V1363" s="60"/>
      <c r="W1363" s="20"/>
      <c r="X1363" s="19"/>
      <c r="Y1363" s="19"/>
      <c r="XEU1363" s="189"/>
      <c r="XEV1363" s="189"/>
      <c r="XEW1363" s="189"/>
      <c r="XEX1363" s="189"/>
      <c r="XEY1363" s="189"/>
      <c r="XEZ1363" s="189"/>
      <c r="XFA1363" s="189"/>
      <c r="XFB1363" s="189"/>
      <c r="XFC1363" s="189"/>
      <c r="XFD1363" s="189"/>
    </row>
    <row r="1364" spans="1:25 16375:16384" s="54" customFormat="1" ht="42" customHeight="1" x14ac:dyDescent="0.2">
      <c r="A1364" s="60"/>
      <c r="B1364" s="60"/>
      <c r="C1364" s="61"/>
      <c r="D1364" s="61"/>
      <c r="E1364" s="61"/>
      <c r="F1364" s="61"/>
      <c r="G1364" s="61"/>
      <c r="H1364" s="61"/>
      <c r="I1364" s="60"/>
      <c r="J1364" s="60"/>
      <c r="K1364" s="87"/>
      <c r="L1364" s="62"/>
      <c r="M1364" s="63"/>
      <c r="N1364" s="64"/>
      <c r="O1364" s="58"/>
      <c r="P1364" s="64"/>
      <c r="Q1364" s="58"/>
      <c r="R1364" s="52"/>
      <c r="S1364" s="60"/>
      <c r="T1364" s="60"/>
      <c r="U1364" s="60"/>
      <c r="V1364" s="60"/>
      <c r="W1364" s="20"/>
      <c r="X1364" s="19"/>
      <c r="Y1364" s="19"/>
      <c r="XEU1364" s="189"/>
      <c r="XEV1364" s="189"/>
      <c r="XEW1364" s="189"/>
      <c r="XEX1364" s="189"/>
      <c r="XEY1364" s="189"/>
      <c r="XEZ1364" s="189"/>
      <c r="XFA1364" s="189"/>
      <c r="XFB1364" s="189"/>
      <c r="XFC1364" s="189"/>
      <c r="XFD1364" s="189"/>
    </row>
    <row r="1365" spans="1:25 16375:16384" s="54" customFormat="1" ht="42" customHeight="1" x14ac:dyDescent="0.2">
      <c r="A1365" s="60"/>
      <c r="B1365" s="60"/>
      <c r="C1365" s="61"/>
      <c r="D1365" s="61"/>
      <c r="E1365" s="61"/>
      <c r="F1365" s="61"/>
      <c r="G1365" s="61"/>
      <c r="H1365" s="61"/>
      <c r="I1365" s="60"/>
      <c r="J1365" s="60"/>
      <c r="K1365" s="87"/>
      <c r="L1365" s="62"/>
      <c r="M1365" s="63"/>
      <c r="N1365" s="64"/>
      <c r="O1365" s="58"/>
      <c r="P1365" s="64"/>
      <c r="Q1365" s="58"/>
      <c r="R1365" s="52"/>
      <c r="S1365" s="60"/>
      <c r="T1365" s="60"/>
      <c r="U1365" s="60"/>
      <c r="V1365" s="60"/>
      <c r="W1365" s="20"/>
      <c r="X1365" s="19"/>
      <c r="Y1365" s="19"/>
      <c r="XEU1365" s="189"/>
      <c r="XEV1365" s="189"/>
      <c r="XEW1365" s="189"/>
      <c r="XEX1365" s="189"/>
      <c r="XEY1365" s="189"/>
      <c r="XEZ1365" s="189"/>
      <c r="XFA1365" s="189"/>
      <c r="XFB1365" s="189"/>
      <c r="XFC1365" s="189"/>
      <c r="XFD1365" s="189"/>
    </row>
    <row r="1366" spans="1:25 16375:16384" s="54" customFormat="1" ht="42" customHeight="1" x14ac:dyDescent="0.2">
      <c r="A1366" s="60"/>
      <c r="B1366" s="60"/>
      <c r="C1366" s="61"/>
      <c r="D1366" s="61"/>
      <c r="E1366" s="61"/>
      <c r="F1366" s="61"/>
      <c r="G1366" s="61"/>
      <c r="H1366" s="61"/>
      <c r="I1366" s="60"/>
      <c r="J1366" s="60"/>
      <c r="K1366" s="87"/>
      <c r="L1366" s="62"/>
      <c r="M1366" s="63"/>
      <c r="N1366" s="64"/>
      <c r="O1366" s="58"/>
      <c r="P1366" s="64"/>
      <c r="Q1366" s="58"/>
      <c r="R1366" s="52"/>
      <c r="S1366" s="60"/>
      <c r="T1366" s="60"/>
      <c r="U1366" s="60"/>
      <c r="V1366" s="60"/>
      <c r="W1366" s="20"/>
      <c r="X1366" s="19"/>
      <c r="Y1366" s="19"/>
      <c r="XEU1366" s="189"/>
      <c r="XEV1366" s="189"/>
      <c r="XEW1366" s="189"/>
      <c r="XEX1366" s="189"/>
      <c r="XEY1366" s="189"/>
      <c r="XEZ1366" s="189"/>
      <c r="XFA1366" s="189"/>
      <c r="XFB1366" s="189"/>
      <c r="XFC1366" s="189"/>
      <c r="XFD1366" s="189"/>
    </row>
    <row r="1367" spans="1:25 16375:16384" s="54" customFormat="1" ht="42" customHeight="1" x14ac:dyDescent="0.2">
      <c r="A1367" s="60"/>
      <c r="B1367" s="60"/>
      <c r="C1367" s="61"/>
      <c r="D1367" s="61"/>
      <c r="E1367" s="61"/>
      <c r="F1367" s="61"/>
      <c r="G1367" s="61"/>
      <c r="H1367" s="61"/>
      <c r="I1367" s="60"/>
      <c r="J1367" s="60"/>
      <c r="K1367" s="87"/>
      <c r="L1367" s="62"/>
      <c r="M1367" s="63"/>
      <c r="N1367" s="64"/>
      <c r="O1367" s="58"/>
      <c r="P1367" s="64"/>
      <c r="Q1367" s="58"/>
      <c r="R1367" s="52"/>
      <c r="S1367" s="60"/>
      <c r="T1367" s="60"/>
      <c r="U1367" s="60"/>
      <c r="V1367" s="60"/>
      <c r="W1367" s="20"/>
      <c r="X1367" s="19"/>
      <c r="Y1367" s="19"/>
      <c r="XEU1367" s="189"/>
      <c r="XEV1367" s="189"/>
      <c r="XEW1367" s="189"/>
      <c r="XEX1367" s="189"/>
      <c r="XEY1367" s="189"/>
      <c r="XEZ1367" s="189"/>
      <c r="XFA1367" s="189"/>
      <c r="XFB1367" s="189"/>
      <c r="XFC1367" s="189"/>
      <c r="XFD1367" s="189"/>
    </row>
    <row r="1368" spans="1:25 16375:16384" s="54" customFormat="1" ht="42" customHeight="1" x14ac:dyDescent="0.2">
      <c r="A1368" s="60"/>
      <c r="B1368" s="60"/>
      <c r="C1368" s="61"/>
      <c r="D1368" s="61"/>
      <c r="E1368" s="61"/>
      <c r="F1368" s="61"/>
      <c r="G1368" s="61"/>
      <c r="H1368" s="61"/>
      <c r="I1368" s="60"/>
      <c r="J1368" s="60"/>
      <c r="K1368" s="87"/>
      <c r="L1368" s="62"/>
      <c r="M1368" s="63"/>
      <c r="N1368" s="64"/>
      <c r="O1368" s="58"/>
      <c r="P1368" s="64"/>
      <c r="Q1368" s="58"/>
      <c r="R1368" s="52"/>
      <c r="S1368" s="60"/>
      <c r="T1368" s="60"/>
      <c r="U1368" s="60"/>
      <c r="V1368" s="60"/>
      <c r="W1368" s="20"/>
      <c r="X1368" s="19"/>
      <c r="Y1368" s="19"/>
      <c r="XEU1368" s="189"/>
      <c r="XEV1368" s="189"/>
      <c r="XEW1368" s="189"/>
      <c r="XEX1368" s="189"/>
      <c r="XEY1368" s="189"/>
      <c r="XEZ1368" s="189"/>
      <c r="XFA1368" s="189"/>
      <c r="XFB1368" s="189"/>
      <c r="XFC1368" s="189"/>
      <c r="XFD1368" s="189"/>
    </row>
    <row r="1369" spans="1:25 16375:16384" s="54" customFormat="1" ht="42" customHeight="1" x14ac:dyDescent="0.2">
      <c r="A1369" s="60"/>
      <c r="B1369" s="60"/>
      <c r="C1369" s="61"/>
      <c r="D1369" s="61"/>
      <c r="E1369" s="61"/>
      <c r="F1369" s="61"/>
      <c r="G1369" s="61"/>
      <c r="H1369" s="61"/>
      <c r="I1369" s="60"/>
      <c r="J1369" s="60"/>
      <c r="K1369" s="87"/>
      <c r="L1369" s="62"/>
      <c r="M1369" s="63"/>
      <c r="N1369" s="64"/>
      <c r="O1369" s="58"/>
      <c r="P1369" s="64"/>
      <c r="Q1369" s="58"/>
      <c r="R1369" s="52"/>
      <c r="S1369" s="60"/>
      <c r="T1369" s="60"/>
      <c r="U1369" s="60"/>
      <c r="V1369" s="60"/>
      <c r="W1369" s="20"/>
      <c r="X1369" s="19"/>
      <c r="Y1369" s="19"/>
      <c r="XEU1369" s="189"/>
      <c r="XEV1369" s="189"/>
      <c r="XEW1369" s="189"/>
      <c r="XEX1369" s="189"/>
      <c r="XEY1369" s="189"/>
      <c r="XEZ1369" s="189"/>
      <c r="XFA1369" s="189"/>
      <c r="XFB1369" s="189"/>
      <c r="XFC1369" s="189"/>
      <c r="XFD1369" s="189"/>
    </row>
    <row r="1370" spans="1:25 16375:16384" s="54" customFormat="1" ht="42" customHeight="1" x14ac:dyDescent="0.2">
      <c r="A1370" s="60"/>
      <c r="B1370" s="60"/>
      <c r="C1370" s="61"/>
      <c r="D1370" s="61"/>
      <c r="E1370" s="61"/>
      <c r="F1370" s="61"/>
      <c r="G1370" s="61"/>
      <c r="H1370" s="61"/>
      <c r="I1370" s="60"/>
      <c r="J1370" s="60"/>
      <c r="K1370" s="87"/>
      <c r="L1370" s="62"/>
      <c r="M1370" s="63"/>
      <c r="N1370" s="64"/>
      <c r="O1370" s="58"/>
      <c r="P1370" s="64"/>
      <c r="Q1370" s="58"/>
      <c r="R1370" s="52"/>
      <c r="S1370" s="60"/>
      <c r="T1370" s="60"/>
      <c r="U1370" s="60"/>
      <c r="V1370" s="60"/>
      <c r="W1370" s="20"/>
      <c r="X1370" s="19"/>
      <c r="Y1370" s="19"/>
      <c r="XEU1370" s="189"/>
      <c r="XEV1370" s="189"/>
      <c r="XEW1370" s="189"/>
      <c r="XEX1370" s="189"/>
      <c r="XEY1370" s="189"/>
      <c r="XEZ1370" s="189"/>
      <c r="XFA1370" s="189"/>
      <c r="XFB1370" s="189"/>
      <c r="XFC1370" s="189"/>
      <c r="XFD1370" s="189"/>
    </row>
    <row r="1371" spans="1:25 16375:16384" s="54" customFormat="1" ht="42" customHeight="1" x14ac:dyDescent="0.2">
      <c r="A1371" s="60"/>
      <c r="B1371" s="60"/>
      <c r="C1371" s="61"/>
      <c r="D1371" s="61"/>
      <c r="E1371" s="61"/>
      <c r="F1371" s="61"/>
      <c r="G1371" s="61"/>
      <c r="H1371" s="61"/>
      <c r="I1371" s="60"/>
      <c r="J1371" s="60"/>
      <c r="K1371" s="87"/>
      <c r="L1371" s="62"/>
      <c r="M1371" s="63"/>
      <c r="N1371" s="64"/>
      <c r="O1371" s="58"/>
      <c r="P1371" s="64"/>
      <c r="Q1371" s="58"/>
      <c r="R1371" s="52"/>
      <c r="S1371" s="60"/>
      <c r="T1371" s="60"/>
      <c r="U1371" s="60"/>
      <c r="V1371" s="60"/>
      <c r="W1371" s="20"/>
      <c r="X1371" s="19"/>
      <c r="Y1371" s="19"/>
      <c r="XEU1371" s="189"/>
      <c r="XEV1371" s="189"/>
      <c r="XEW1371" s="189"/>
      <c r="XEX1371" s="189"/>
      <c r="XEY1371" s="189"/>
      <c r="XEZ1371" s="189"/>
      <c r="XFA1371" s="189"/>
      <c r="XFB1371" s="189"/>
      <c r="XFC1371" s="189"/>
      <c r="XFD1371" s="189"/>
    </row>
    <row r="1372" spans="1:25 16375:16384" s="54" customFormat="1" ht="42" customHeight="1" x14ac:dyDescent="0.2">
      <c r="A1372" s="60"/>
      <c r="B1372" s="60"/>
      <c r="C1372" s="61"/>
      <c r="D1372" s="61"/>
      <c r="E1372" s="61"/>
      <c r="F1372" s="61"/>
      <c r="G1372" s="61"/>
      <c r="H1372" s="61"/>
      <c r="I1372" s="60"/>
      <c r="J1372" s="60"/>
      <c r="K1372" s="87"/>
      <c r="L1372" s="62"/>
      <c r="M1372" s="63"/>
      <c r="N1372" s="64"/>
      <c r="O1372" s="58"/>
      <c r="P1372" s="64"/>
      <c r="Q1372" s="58"/>
      <c r="R1372" s="52"/>
      <c r="S1372" s="60"/>
      <c r="T1372" s="60"/>
      <c r="U1372" s="60"/>
      <c r="V1372" s="60"/>
      <c r="W1372" s="20"/>
      <c r="X1372" s="19"/>
      <c r="Y1372" s="19"/>
      <c r="XEU1372" s="189"/>
      <c r="XEV1372" s="189"/>
      <c r="XEW1372" s="189"/>
      <c r="XEX1372" s="189"/>
      <c r="XEY1372" s="189"/>
      <c r="XEZ1372" s="189"/>
      <c r="XFA1372" s="189"/>
      <c r="XFB1372" s="189"/>
      <c r="XFC1372" s="189"/>
      <c r="XFD1372" s="189"/>
    </row>
    <row r="1373" spans="1:25 16375:16384" s="54" customFormat="1" ht="42" customHeight="1" x14ac:dyDescent="0.2">
      <c r="A1373" s="60"/>
      <c r="B1373" s="60"/>
      <c r="C1373" s="61"/>
      <c r="D1373" s="61"/>
      <c r="E1373" s="61"/>
      <c r="F1373" s="61"/>
      <c r="G1373" s="61"/>
      <c r="H1373" s="61"/>
      <c r="I1373" s="60"/>
      <c r="J1373" s="60"/>
      <c r="K1373" s="87"/>
      <c r="L1373" s="62"/>
      <c r="M1373" s="63"/>
      <c r="N1373" s="64"/>
      <c r="O1373" s="58"/>
      <c r="P1373" s="64"/>
      <c r="Q1373" s="58"/>
      <c r="R1373" s="52"/>
      <c r="S1373" s="60"/>
      <c r="T1373" s="60"/>
      <c r="U1373" s="60"/>
      <c r="V1373" s="60"/>
      <c r="W1373" s="20"/>
      <c r="X1373" s="19"/>
      <c r="Y1373" s="19"/>
      <c r="XEU1373" s="189"/>
      <c r="XEV1373" s="189"/>
      <c r="XEW1373" s="189"/>
      <c r="XEX1373" s="189"/>
      <c r="XEY1373" s="189"/>
      <c r="XEZ1373" s="189"/>
      <c r="XFA1373" s="189"/>
      <c r="XFB1373" s="189"/>
      <c r="XFC1373" s="189"/>
      <c r="XFD1373" s="189"/>
    </row>
    <row r="1374" spans="1:25 16375:16384" s="54" customFormat="1" ht="42" customHeight="1" x14ac:dyDescent="0.2">
      <c r="A1374" s="60"/>
      <c r="B1374" s="60"/>
      <c r="C1374" s="61"/>
      <c r="D1374" s="61"/>
      <c r="E1374" s="61"/>
      <c r="F1374" s="61"/>
      <c r="G1374" s="61"/>
      <c r="H1374" s="61"/>
      <c r="I1374" s="60"/>
      <c r="J1374" s="60"/>
      <c r="K1374" s="87"/>
      <c r="L1374" s="62"/>
      <c r="M1374" s="63"/>
      <c r="N1374" s="64"/>
      <c r="O1374" s="58"/>
      <c r="P1374" s="64"/>
      <c r="Q1374" s="58"/>
      <c r="R1374" s="52"/>
      <c r="S1374" s="60"/>
      <c r="T1374" s="60"/>
      <c r="U1374" s="60"/>
      <c r="V1374" s="60"/>
      <c r="W1374" s="20"/>
      <c r="X1374" s="19"/>
      <c r="Y1374" s="19"/>
      <c r="XEU1374" s="189"/>
      <c r="XEV1374" s="189"/>
      <c r="XEW1374" s="189"/>
      <c r="XEX1374" s="189"/>
      <c r="XEY1374" s="189"/>
      <c r="XEZ1374" s="189"/>
      <c r="XFA1374" s="189"/>
      <c r="XFB1374" s="189"/>
      <c r="XFC1374" s="189"/>
      <c r="XFD1374" s="189"/>
    </row>
    <row r="1375" spans="1:25 16375:16384" s="54" customFormat="1" ht="42" customHeight="1" x14ac:dyDescent="0.2">
      <c r="A1375" s="60"/>
      <c r="B1375" s="60"/>
      <c r="C1375" s="61"/>
      <c r="D1375" s="61"/>
      <c r="E1375" s="61"/>
      <c r="F1375" s="61"/>
      <c r="G1375" s="61"/>
      <c r="H1375" s="61"/>
      <c r="I1375" s="60"/>
      <c r="J1375" s="60"/>
      <c r="K1375" s="87"/>
      <c r="L1375" s="62"/>
      <c r="M1375" s="63"/>
      <c r="N1375" s="64"/>
      <c r="O1375" s="58"/>
      <c r="P1375" s="64"/>
      <c r="Q1375" s="58"/>
      <c r="R1375" s="52"/>
      <c r="S1375" s="60"/>
      <c r="T1375" s="60"/>
      <c r="U1375" s="60"/>
      <c r="V1375" s="60"/>
      <c r="W1375" s="20"/>
      <c r="X1375" s="19"/>
      <c r="Y1375" s="19"/>
      <c r="XEU1375" s="189"/>
      <c r="XEV1375" s="189"/>
      <c r="XEW1375" s="189"/>
      <c r="XEX1375" s="189"/>
      <c r="XEY1375" s="189"/>
      <c r="XEZ1375" s="189"/>
      <c r="XFA1375" s="189"/>
      <c r="XFB1375" s="189"/>
      <c r="XFC1375" s="189"/>
      <c r="XFD1375" s="189"/>
    </row>
    <row r="1376" spans="1:25 16375:16384" s="54" customFormat="1" ht="42" customHeight="1" x14ac:dyDescent="0.2">
      <c r="A1376" s="60"/>
      <c r="B1376" s="60"/>
      <c r="C1376" s="61"/>
      <c r="D1376" s="61"/>
      <c r="E1376" s="61"/>
      <c r="F1376" s="61"/>
      <c r="G1376" s="61"/>
      <c r="H1376" s="61"/>
      <c r="I1376" s="60"/>
      <c r="J1376" s="60"/>
      <c r="K1376" s="87"/>
      <c r="L1376" s="62"/>
      <c r="M1376" s="63"/>
      <c r="N1376" s="64"/>
      <c r="O1376" s="58"/>
      <c r="P1376" s="64"/>
      <c r="Q1376" s="58"/>
      <c r="R1376" s="52"/>
      <c r="S1376" s="60"/>
      <c r="T1376" s="60"/>
      <c r="U1376" s="60"/>
      <c r="V1376" s="60"/>
      <c r="W1376" s="20"/>
      <c r="X1376" s="19"/>
      <c r="Y1376" s="19"/>
      <c r="XEU1376" s="189"/>
      <c r="XEV1376" s="189"/>
      <c r="XEW1376" s="189"/>
      <c r="XEX1376" s="189"/>
      <c r="XEY1376" s="189"/>
      <c r="XEZ1376" s="189"/>
      <c r="XFA1376" s="189"/>
      <c r="XFB1376" s="189"/>
      <c r="XFC1376" s="189"/>
      <c r="XFD1376" s="189"/>
    </row>
    <row r="1377" spans="1:25 16375:16384" s="54" customFormat="1" ht="42" customHeight="1" x14ac:dyDescent="0.2">
      <c r="A1377" s="60"/>
      <c r="B1377" s="60"/>
      <c r="C1377" s="61"/>
      <c r="D1377" s="61"/>
      <c r="E1377" s="61"/>
      <c r="F1377" s="61"/>
      <c r="G1377" s="61"/>
      <c r="H1377" s="61"/>
      <c r="I1377" s="60"/>
      <c r="J1377" s="60"/>
      <c r="K1377" s="87"/>
      <c r="L1377" s="62"/>
      <c r="M1377" s="63"/>
      <c r="N1377" s="64"/>
      <c r="O1377" s="58"/>
      <c r="P1377" s="64"/>
      <c r="Q1377" s="58"/>
      <c r="R1377" s="52"/>
      <c r="S1377" s="60"/>
      <c r="T1377" s="60"/>
      <c r="U1377" s="60"/>
      <c r="V1377" s="60"/>
      <c r="W1377" s="20"/>
      <c r="X1377" s="19"/>
      <c r="Y1377" s="19"/>
      <c r="XEU1377" s="189"/>
      <c r="XEV1377" s="189"/>
      <c r="XEW1377" s="189"/>
      <c r="XEX1377" s="189"/>
      <c r="XEY1377" s="189"/>
      <c r="XEZ1377" s="189"/>
      <c r="XFA1377" s="189"/>
      <c r="XFB1377" s="189"/>
      <c r="XFC1377" s="189"/>
      <c r="XFD1377" s="189"/>
    </row>
    <row r="1378" spans="1:25 16375:16384" s="54" customFormat="1" ht="42" customHeight="1" x14ac:dyDescent="0.2">
      <c r="A1378" s="60"/>
      <c r="B1378" s="60"/>
      <c r="C1378" s="61"/>
      <c r="D1378" s="61"/>
      <c r="E1378" s="61"/>
      <c r="F1378" s="61"/>
      <c r="G1378" s="61"/>
      <c r="H1378" s="61"/>
      <c r="I1378" s="60"/>
      <c r="J1378" s="60"/>
      <c r="K1378" s="87"/>
      <c r="L1378" s="62"/>
      <c r="M1378" s="63"/>
      <c r="N1378" s="64"/>
      <c r="O1378" s="58"/>
      <c r="P1378" s="64"/>
      <c r="Q1378" s="58"/>
      <c r="R1378" s="52"/>
      <c r="S1378" s="60"/>
      <c r="T1378" s="60"/>
      <c r="U1378" s="60"/>
      <c r="V1378" s="60"/>
      <c r="W1378" s="20"/>
      <c r="X1378" s="19"/>
      <c r="Y1378" s="19"/>
      <c r="XEU1378" s="189"/>
      <c r="XEV1378" s="189"/>
      <c r="XEW1378" s="189"/>
      <c r="XEX1378" s="189"/>
      <c r="XEY1378" s="189"/>
      <c r="XEZ1378" s="189"/>
      <c r="XFA1378" s="189"/>
      <c r="XFB1378" s="189"/>
      <c r="XFC1378" s="189"/>
      <c r="XFD1378" s="189"/>
    </row>
    <row r="1379" spans="1:25 16375:16384" s="54" customFormat="1" ht="42" customHeight="1" x14ac:dyDescent="0.2">
      <c r="A1379" s="60"/>
      <c r="B1379" s="60"/>
      <c r="C1379" s="61"/>
      <c r="D1379" s="61"/>
      <c r="E1379" s="61"/>
      <c r="F1379" s="61"/>
      <c r="G1379" s="61"/>
      <c r="H1379" s="61"/>
      <c r="I1379" s="60"/>
      <c r="J1379" s="60"/>
      <c r="K1379" s="87"/>
      <c r="L1379" s="62"/>
      <c r="M1379" s="63"/>
      <c r="N1379" s="64"/>
      <c r="O1379" s="58"/>
      <c r="P1379" s="64"/>
      <c r="Q1379" s="58"/>
      <c r="R1379" s="52"/>
      <c r="S1379" s="60"/>
      <c r="T1379" s="60"/>
      <c r="U1379" s="60"/>
      <c r="V1379" s="60"/>
      <c r="W1379" s="20"/>
      <c r="X1379" s="19"/>
      <c r="Y1379" s="19"/>
      <c r="XEU1379" s="189"/>
      <c r="XEV1379" s="189"/>
      <c r="XEW1379" s="189"/>
      <c r="XEX1379" s="189"/>
      <c r="XEY1379" s="189"/>
      <c r="XEZ1379" s="189"/>
      <c r="XFA1379" s="189"/>
      <c r="XFB1379" s="189"/>
      <c r="XFC1379" s="189"/>
      <c r="XFD1379" s="189"/>
    </row>
    <row r="1380" spans="1:25 16375:16384" s="54" customFormat="1" ht="42" customHeight="1" x14ac:dyDescent="0.2">
      <c r="A1380" s="60"/>
      <c r="B1380" s="60"/>
      <c r="C1380" s="61"/>
      <c r="D1380" s="61"/>
      <c r="E1380" s="61"/>
      <c r="F1380" s="61"/>
      <c r="G1380" s="61"/>
      <c r="H1380" s="61"/>
      <c r="I1380" s="60"/>
      <c r="J1380" s="60"/>
      <c r="K1380" s="87"/>
      <c r="L1380" s="62"/>
      <c r="M1380" s="63"/>
      <c r="N1380" s="64"/>
      <c r="O1380" s="58"/>
      <c r="P1380" s="64"/>
      <c r="Q1380" s="58"/>
      <c r="R1380" s="52"/>
      <c r="S1380" s="60"/>
      <c r="T1380" s="60"/>
      <c r="U1380" s="60"/>
      <c r="V1380" s="60"/>
      <c r="W1380" s="20"/>
      <c r="X1380" s="19"/>
      <c r="Y1380" s="19"/>
      <c r="XEU1380" s="189"/>
      <c r="XEV1380" s="189"/>
      <c r="XEW1380" s="189"/>
      <c r="XEX1380" s="189"/>
      <c r="XEY1380" s="189"/>
      <c r="XEZ1380" s="189"/>
      <c r="XFA1380" s="189"/>
      <c r="XFB1380" s="189"/>
      <c r="XFC1380" s="189"/>
      <c r="XFD1380" s="189"/>
    </row>
    <row r="1381" spans="1:25 16375:16384" s="54" customFormat="1" ht="42" customHeight="1" x14ac:dyDescent="0.2">
      <c r="A1381" s="60"/>
      <c r="B1381" s="60"/>
      <c r="C1381" s="61"/>
      <c r="D1381" s="61"/>
      <c r="E1381" s="61"/>
      <c r="F1381" s="61"/>
      <c r="G1381" s="61"/>
      <c r="H1381" s="61"/>
      <c r="I1381" s="60"/>
      <c r="J1381" s="60"/>
      <c r="K1381" s="87"/>
      <c r="L1381" s="62"/>
      <c r="M1381" s="63"/>
      <c r="N1381" s="64"/>
      <c r="O1381" s="58"/>
      <c r="P1381" s="64"/>
      <c r="Q1381" s="58"/>
      <c r="R1381" s="52"/>
      <c r="S1381" s="60"/>
      <c r="T1381" s="60"/>
      <c r="U1381" s="60"/>
      <c r="V1381" s="60"/>
      <c r="W1381" s="20"/>
      <c r="X1381" s="19"/>
      <c r="Y1381" s="19"/>
      <c r="XEU1381" s="189"/>
      <c r="XEV1381" s="189"/>
      <c r="XEW1381" s="189"/>
      <c r="XEX1381" s="189"/>
      <c r="XEY1381" s="189"/>
      <c r="XEZ1381" s="189"/>
      <c r="XFA1381" s="189"/>
      <c r="XFB1381" s="189"/>
      <c r="XFC1381" s="189"/>
      <c r="XFD1381" s="189"/>
    </row>
    <row r="1382" spans="1:25 16375:16384" s="54" customFormat="1" ht="42" customHeight="1" x14ac:dyDescent="0.2">
      <c r="A1382" s="60"/>
      <c r="B1382" s="60"/>
      <c r="C1382" s="61"/>
      <c r="D1382" s="61"/>
      <c r="E1382" s="61"/>
      <c r="F1382" s="61"/>
      <c r="G1382" s="61"/>
      <c r="H1382" s="61"/>
      <c r="I1382" s="60"/>
      <c r="J1382" s="60"/>
      <c r="K1382" s="87"/>
      <c r="L1382" s="62"/>
      <c r="M1382" s="63"/>
      <c r="N1382" s="64"/>
      <c r="O1382" s="58"/>
      <c r="P1382" s="64"/>
      <c r="Q1382" s="58"/>
      <c r="R1382" s="52"/>
      <c r="S1382" s="60"/>
      <c r="T1382" s="60"/>
      <c r="U1382" s="60"/>
      <c r="V1382" s="60"/>
      <c r="W1382" s="20"/>
      <c r="X1382" s="19"/>
      <c r="Y1382" s="19"/>
      <c r="XEU1382" s="189"/>
      <c r="XEV1382" s="189"/>
      <c r="XEW1382" s="189"/>
      <c r="XEX1382" s="189"/>
      <c r="XEY1382" s="189"/>
      <c r="XEZ1382" s="189"/>
      <c r="XFA1382" s="189"/>
      <c r="XFB1382" s="189"/>
      <c r="XFC1382" s="189"/>
      <c r="XFD1382" s="189"/>
    </row>
    <row r="1383" spans="1:25 16375:16384" s="54" customFormat="1" ht="42" customHeight="1" x14ac:dyDescent="0.2">
      <c r="A1383" s="60"/>
      <c r="B1383" s="60"/>
      <c r="C1383" s="61"/>
      <c r="D1383" s="61"/>
      <c r="E1383" s="61"/>
      <c r="F1383" s="61"/>
      <c r="G1383" s="61"/>
      <c r="H1383" s="61"/>
      <c r="I1383" s="60"/>
      <c r="J1383" s="60"/>
      <c r="K1383" s="87"/>
      <c r="L1383" s="62"/>
      <c r="M1383" s="63"/>
      <c r="N1383" s="64"/>
      <c r="O1383" s="58"/>
      <c r="P1383" s="64"/>
      <c r="Q1383" s="58"/>
      <c r="R1383" s="52"/>
      <c r="S1383" s="60"/>
      <c r="T1383" s="60"/>
      <c r="U1383" s="60"/>
      <c r="V1383" s="60"/>
      <c r="W1383" s="20"/>
      <c r="X1383" s="19"/>
      <c r="Y1383" s="19"/>
      <c r="XEU1383" s="189"/>
      <c r="XEV1383" s="189"/>
      <c r="XEW1383" s="189"/>
      <c r="XEX1383" s="189"/>
      <c r="XEY1383" s="189"/>
      <c r="XEZ1383" s="189"/>
      <c r="XFA1383" s="189"/>
      <c r="XFB1383" s="189"/>
      <c r="XFC1383" s="189"/>
      <c r="XFD1383" s="189"/>
    </row>
    <row r="1384" spans="1:25 16375:16384" s="54" customFormat="1" ht="42" customHeight="1" x14ac:dyDescent="0.2">
      <c r="A1384" s="60"/>
      <c r="B1384" s="60"/>
      <c r="C1384" s="61"/>
      <c r="D1384" s="61"/>
      <c r="E1384" s="61"/>
      <c r="F1384" s="61"/>
      <c r="G1384" s="61"/>
      <c r="H1384" s="61"/>
      <c r="I1384" s="60"/>
      <c r="J1384" s="60"/>
      <c r="K1384" s="87"/>
      <c r="L1384" s="62"/>
      <c r="M1384" s="63"/>
      <c r="N1384" s="64"/>
      <c r="O1384" s="58"/>
      <c r="P1384" s="64"/>
      <c r="Q1384" s="58"/>
      <c r="R1384" s="52"/>
      <c r="S1384" s="60"/>
      <c r="T1384" s="60"/>
      <c r="U1384" s="60"/>
      <c r="V1384" s="60"/>
      <c r="W1384" s="20"/>
      <c r="X1384" s="19"/>
      <c r="Y1384" s="19"/>
      <c r="XEU1384" s="189"/>
      <c r="XEV1384" s="189"/>
      <c r="XEW1384" s="189"/>
      <c r="XEX1384" s="189"/>
      <c r="XEY1384" s="189"/>
      <c r="XEZ1384" s="189"/>
      <c r="XFA1384" s="189"/>
      <c r="XFB1384" s="189"/>
      <c r="XFC1384" s="189"/>
      <c r="XFD1384" s="189"/>
    </row>
    <row r="1385" spans="1:25 16375:16384" s="54" customFormat="1" ht="42" customHeight="1" x14ac:dyDescent="0.2">
      <c r="A1385" s="60"/>
      <c r="B1385" s="60"/>
      <c r="C1385" s="61"/>
      <c r="D1385" s="61"/>
      <c r="E1385" s="61"/>
      <c r="F1385" s="61"/>
      <c r="G1385" s="61"/>
      <c r="H1385" s="61"/>
      <c r="I1385" s="60"/>
      <c r="J1385" s="60"/>
      <c r="K1385" s="87"/>
      <c r="L1385" s="62"/>
      <c r="M1385" s="63"/>
      <c r="N1385" s="64"/>
      <c r="O1385" s="58"/>
      <c r="P1385" s="64"/>
      <c r="Q1385" s="58"/>
      <c r="R1385" s="52"/>
      <c r="S1385" s="60"/>
      <c r="T1385" s="60"/>
      <c r="U1385" s="60"/>
      <c r="V1385" s="60"/>
      <c r="W1385" s="20"/>
      <c r="X1385" s="19"/>
      <c r="Y1385" s="19"/>
      <c r="XEU1385" s="189"/>
      <c r="XEV1385" s="189"/>
      <c r="XEW1385" s="189"/>
      <c r="XEX1385" s="189"/>
      <c r="XEY1385" s="189"/>
      <c r="XEZ1385" s="189"/>
      <c r="XFA1385" s="189"/>
      <c r="XFB1385" s="189"/>
      <c r="XFC1385" s="189"/>
      <c r="XFD1385" s="189"/>
    </row>
    <row r="1386" spans="1:25 16375:16384" s="54" customFormat="1" ht="42" customHeight="1" x14ac:dyDescent="0.2">
      <c r="A1386" s="60"/>
      <c r="B1386" s="60"/>
      <c r="C1386" s="61"/>
      <c r="D1386" s="61"/>
      <c r="E1386" s="61"/>
      <c r="F1386" s="61"/>
      <c r="G1386" s="61"/>
      <c r="H1386" s="61"/>
      <c r="I1386" s="60"/>
      <c r="J1386" s="60"/>
      <c r="K1386" s="87"/>
      <c r="L1386" s="62"/>
      <c r="M1386" s="63"/>
      <c r="N1386" s="64"/>
      <c r="O1386" s="58"/>
      <c r="P1386" s="64"/>
      <c r="Q1386" s="58"/>
      <c r="R1386" s="52"/>
      <c r="S1386" s="60"/>
      <c r="T1386" s="60"/>
      <c r="U1386" s="60"/>
      <c r="V1386" s="60"/>
      <c r="W1386" s="20"/>
      <c r="X1386" s="19"/>
      <c r="Y1386" s="19"/>
      <c r="XEU1386" s="189"/>
      <c r="XEV1386" s="189"/>
      <c r="XEW1386" s="189"/>
      <c r="XEX1386" s="189"/>
      <c r="XEY1386" s="189"/>
      <c r="XEZ1386" s="189"/>
      <c r="XFA1386" s="189"/>
      <c r="XFB1386" s="189"/>
      <c r="XFC1386" s="189"/>
      <c r="XFD1386" s="189"/>
    </row>
    <row r="1387" spans="1:25 16375:16384" s="54" customFormat="1" ht="42" customHeight="1" x14ac:dyDescent="0.2">
      <c r="A1387" s="60"/>
      <c r="B1387" s="60"/>
      <c r="C1387" s="61"/>
      <c r="D1387" s="61"/>
      <c r="E1387" s="61"/>
      <c r="F1387" s="61"/>
      <c r="G1387" s="61"/>
      <c r="H1387" s="61"/>
      <c r="I1387" s="60"/>
      <c r="J1387" s="60"/>
      <c r="K1387" s="87"/>
      <c r="L1387" s="62"/>
      <c r="M1387" s="63"/>
      <c r="N1387" s="64"/>
      <c r="O1387" s="58"/>
      <c r="P1387" s="64"/>
      <c r="Q1387" s="58"/>
      <c r="R1387" s="52"/>
      <c r="S1387" s="60"/>
      <c r="T1387" s="60"/>
      <c r="U1387" s="60"/>
      <c r="V1387" s="60"/>
      <c r="W1387" s="20"/>
      <c r="X1387" s="19"/>
      <c r="Y1387" s="19"/>
      <c r="XEU1387" s="189"/>
      <c r="XEV1387" s="189"/>
      <c r="XEW1387" s="189"/>
      <c r="XEX1387" s="189"/>
      <c r="XEY1387" s="189"/>
      <c r="XEZ1387" s="189"/>
      <c r="XFA1387" s="189"/>
      <c r="XFB1387" s="189"/>
      <c r="XFC1387" s="189"/>
      <c r="XFD1387" s="189"/>
    </row>
    <row r="1388" spans="1:25 16375:16384" s="54" customFormat="1" ht="42" customHeight="1" x14ac:dyDescent="0.2">
      <c r="A1388" s="60"/>
      <c r="B1388" s="60"/>
      <c r="C1388" s="61"/>
      <c r="D1388" s="61"/>
      <c r="E1388" s="61"/>
      <c r="F1388" s="61"/>
      <c r="G1388" s="61"/>
      <c r="H1388" s="61"/>
      <c r="I1388" s="60"/>
      <c r="J1388" s="60"/>
      <c r="K1388" s="87"/>
      <c r="L1388" s="62"/>
      <c r="M1388" s="63"/>
      <c r="N1388" s="64"/>
      <c r="O1388" s="58"/>
      <c r="P1388" s="64"/>
      <c r="Q1388" s="58"/>
      <c r="R1388" s="52"/>
      <c r="S1388" s="60"/>
      <c r="T1388" s="60"/>
      <c r="U1388" s="60"/>
      <c r="V1388" s="60"/>
      <c r="W1388" s="20"/>
      <c r="X1388" s="19"/>
      <c r="Y1388" s="19"/>
      <c r="XEU1388" s="189"/>
      <c r="XEV1388" s="189"/>
      <c r="XEW1388" s="189"/>
      <c r="XEX1388" s="189"/>
      <c r="XEY1388" s="189"/>
      <c r="XEZ1388" s="189"/>
      <c r="XFA1388" s="189"/>
      <c r="XFB1388" s="189"/>
      <c r="XFC1388" s="189"/>
      <c r="XFD1388" s="189"/>
    </row>
    <row r="1389" spans="1:25 16375:16384" s="54" customFormat="1" ht="42" customHeight="1" x14ac:dyDescent="0.2">
      <c r="A1389" s="60"/>
      <c r="B1389" s="60"/>
      <c r="C1389" s="61"/>
      <c r="D1389" s="61"/>
      <c r="E1389" s="61"/>
      <c r="F1389" s="61"/>
      <c r="G1389" s="61"/>
      <c r="H1389" s="61"/>
      <c r="I1389" s="60"/>
      <c r="J1389" s="60"/>
      <c r="K1389" s="87"/>
      <c r="L1389" s="62"/>
      <c r="M1389" s="63"/>
      <c r="N1389" s="64"/>
      <c r="O1389" s="58"/>
      <c r="P1389" s="64"/>
      <c r="Q1389" s="58"/>
      <c r="R1389" s="52"/>
      <c r="S1389" s="60"/>
      <c r="T1389" s="60"/>
      <c r="U1389" s="60"/>
      <c r="V1389" s="60"/>
      <c r="W1389" s="20"/>
      <c r="X1389" s="19"/>
      <c r="Y1389" s="19"/>
      <c r="XEU1389" s="189"/>
      <c r="XEV1389" s="189"/>
      <c r="XEW1389" s="189"/>
      <c r="XEX1389" s="189"/>
      <c r="XEY1389" s="189"/>
      <c r="XEZ1389" s="189"/>
      <c r="XFA1389" s="189"/>
      <c r="XFB1389" s="189"/>
      <c r="XFC1389" s="189"/>
      <c r="XFD1389" s="189"/>
    </row>
    <row r="1390" spans="1:25 16375:16384" s="54" customFormat="1" ht="42" customHeight="1" x14ac:dyDescent="0.2">
      <c r="A1390" s="60"/>
      <c r="B1390" s="60"/>
      <c r="C1390" s="61"/>
      <c r="D1390" s="61"/>
      <c r="E1390" s="61"/>
      <c r="F1390" s="61"/>
      <c r="G1390" s="61"/>
      <c r="H1390" s="61"/>
      <c r="I1390" s="60"/>
      <c r="J1390" s="60"/>
      <c r="K1390" s="87"/>
      <c r="L1390" s="62"/>
      <c r="M1390" s="63"/>
      <c r="N1390" s="64"/>
      <c r="O1390" s="58"/>
      <c r="P1390" s="64"/>
      <c r="Q1390" s="58"/>
      <c r="R1390" s="52"/>
      <c r="S1390" s="60"/>
      <c r="T1390" s="60"/>
      <c r="U1390" s="60"/>
      <c r="V1390" s="60"/>
      <c r="W1390" s="20"/>
      <c r="X1390" s="19"/>
      <c r="Y1390" s="19"/>
      <c r="XEU1390" s="189"/>
      <c r="XEV1390" s="189"/>
      <c r="XEW1390" s="189"/>
      <c r="XEX1390" s="189"/>
      <c r="XEY1390" s="189"/>
      <c r="XEZ1390" s="189"/>
      <c r="XFA1390" s="189"/>
      <c r="XFB1390" s="189"/>
      <c r="XFC1390" s="189"/>
      <c r="XFD1390" s="189"/>
    </row>
    <row r="1391" spans="1:25 16375:16384" s="54" customFormat="1" ht="42" customHeight="1" x14ac:dyDescent="0.2">
      <c r="A1391" s="60"/>
      <c r="B1391" s="60"/>
      <c r="C1391" s="61"/>
      <c r="D1391" s="61"/>
      <c r="E1391" s="61"/>
      <c r="F1391" s="61"/>
      <c r="G1391" s="61"/>
      <c r="H1391" s="61"/>
      <c r="I1391" s="60"/>
      <c r="J1391" s="60"/>
      <c r="K1391" s="87"/>
      <c r="L1391" s="62"/>
      <c r="M1391" s="63"/>
      <c r="N1391" s="64"/>
      <c r="O1391" s="58"/>
      <c r="P1391" s="64"/>
      <c r="Q1391" s="58"/>
      <c r="R1391" s="52"/>
      <c r="S1391" s="60"/>
      <c r="T1391" s="60"/>
      <c r="U1391" s="60"/>
      <c r="V1391" s="60"/>
      <c r="W1391" s="20"/>
      <c r="X1391" s="19"/>
      <c r="Y1391" s="19"/>
      <c r="XEU1391" s="189"/>
      <c r="XEV1391" s="189"/>
      <c r="XEW1391" s="189"/>
      <c r="XEX1391" s="189"/>
      <c r="XEY1391" s="189"/>
      <c r="XEZ1391" s="189"/>
      <c r="XFA1391" s="189"/>
      <c r="XFB1391" s="189"/>
      <c r="XFC1391" s="189"/>
      <c r="XFD1391" s="189"/>
    </row>
    <row r="1392" spans="1:25 16375:16384" s="54" customFormat="1" ht="42" customHeight="1" x14ac:dyDescent="0.2">
      <c r="A1392" s="60"/>
      <c r="B1392" s="60"/>
      <c r="C1392" s="61"/>
      <c r="D1392" s="61"/>
      <c r="E1392" s="61"/>
      <c r="F1392" s="61"/>
      <c r="G1392" s="61"/>
      <c r="H1392" s="61"/>
      <c r="I1392" s="60"/>
      <c r="J1392" s="60"/>
      <c r="K1392" s="87"/>
      <c r="L1392" s="62"/>
      <c r="M1392" s="63"/>
      <c r="N1392" s="64"/>
      <c r="O1392" s="58"/>
      <c r="P1392" s="64"/>
      <c r="Q1392" s="58"/>
      <c r="R1392" s="52"/>
      <c r="S1392" s="60"/>
      <c r="T1392" s="60"/>
      <c r="U1392" s="60"/>
      <c r="V1392" s="60"/>
      <c r="W1392" s="20"/>
      <c r="X1392" s="19"/>
      <c r="Y1392" s="19"/>
      <c r="XEU1392" s="189"/>
      <c r="XEV1392" s="189"/>
      <c r="XEW1392" s="189"/>
      <c r="XEX1392" s="189"/>
      <c r="XEY1392" s="189"/>
      <c r="XEZ1392" s="189"/>
      <c r="XFA1392" s="189"/>
      <c r="XFB1392" s="189"/>
      <c r="XFC1392" s="189"/>
      <c r="XFD1392" s="189"/>
    </row>
    <row r="1393" spans="1:25 16375:16384" s="54" customFormat="1" ht="42" customHeight="1" x14ac:dyDescent="0.2">
      <c r="A1393" s="60"/>
      <c r="B1393" s="60"/>
      <c r="C1393" s="61"/>
      <c r="D1393" s="61"/>
      <c r="E1393" s="61"/>
      <c r="F1393" s="61"/>
      <c r="G1393" s="61"/>
      <c r="H1393" s="61"/>
      <c r="I1393" s="60"/>
      <c r="J1393" s="60"/>
      <c r="K1393" s="87"/>
      <c r="L1393" s="62"/>
      <c r="M1393" s="63"/>
      <c r="N1393" s="64"/>
      <c r="O1393" s="58"/>
      <c r="P1393" s="64"/>
      <c r="Q1393" s="58"/>
      <c r="R1393" s="52"/>
      <c r="S1393" s="60"/>
      <c r="T1393" s="60"/>
      <c r="U1393" s="60"/>
      <c r="V1393" s="60"/>
      <c r="W1393" s="20"/>
      <c r="X1393" s="19"/>
      <c r="Y1393" s="19"/>
      <c r="XEU1393" s="189"/>
      <c r="XEV1393" s="189"/>
      <c r="XEW1393" s="189"/>
      <c r="XEX1393" s="189"/>
      <c r="XEY1393" s="189"/>
      <c r="XEZ1393" s="189"/>
      <c r="XFA1393" s="189"/>
      <c r="XFB1393" s="189"/>
      <c r="XFC1393" s="189"/>
      <c r="XFD1393" s="189"/>
    </row>
    <row r="1394" spans="1:25 16375:16384" s="54" customFormat="1" ht="42" customHeight="1" x14ac:dyDescent="0.2">
      <c r="A1394" s="60"/>
      <c r="B1394" s="60"/>
      <c r="C1394" s="61"/>
      <c r="D1394" s="61"/>
      <c r="E1394" s="61"/>
      <c r="F1394" s="61"/>
      <c r="G1394" s="61"/>
      <c r="H1394" s="61"/>
      <c r="I1394" s="60"/>
      <c r="J1394" s="60"/>
      <c r="K1394" s="87"/>
      <c r="L1394" s="62"/>
      <c r="M1394" s="63"/>
      <c r="N1394" s="64"/>
      <c r="O1394" s="58"/>
      <c r="P1394" s="64"/>
      <c r="Q1394" s="58"/>
      <c r="R1394" s="52"/>
      <c r="S1394" s="60"/>
      <c r="T1394" s="60"/>
      <c r="U1394" s="60"/>
      <c r="V1394" s="60"/>
      <c r="W1394" s="20"/>
      <c r="X1394" s="19"/>
      <c r="Y1394" s="19"/>
      <c r="XEU1394" s="189"/>
      <c r="XEV1394" s="189"/>
      <c r="XEW1394" s="189"/>
      <c r="XEX1394" s="189"/>
      <c r="XEY1394" s="189"/>
      <c r="XEZ1394" s="189"/>
      <c r="XFA1394" s="189"/>
      <c r="XFB1394" s="189"/>
      <c r="XFC1394" s="189"/>
      <c r="XFD1394" s="189"/>
    </row>
    <row r="1395" spans="1:25 16375:16384" s="54" customFormat="1" ht="42" customHeight="1" x14ac:dyDescent="0.2">
      <c r="A1395" s="60"/>
      <c r="B1395" s="60"/>
      <c r="C1395" s="61"/>
      <c r="D1395" s="61"/>
      <c r="E1395" s="61"/>
      <c r="F1395" s="61"/>
      <c r="G1395" s="61"/>
      <c r="H1395" s="61"/>
      <c r="I1395" s="60"/>
      <c r="J1395" s="60"/>
      <c r="K1395" s="87"/>
      <c r="L1395" s="62"/>
      <c r="M1395" s="63"/>
      <c r="N1395" s="64"/>
      <c r="O1395" s="58"/>
      <c r="P1395" s="64"/>
      <c r="Q1395" s="58"/>
      <c r="R1395" s="52"/>
      <c r="S1395" s="60"/>
      <c r="T1395" s="60"/>
      <c r="U1395" s="60"/>
      <c r="V1395" s="60"/>
      <c r="W1395" s="20"/>
      <c r="X1395" s="19"/>
      <c r="Y1395" s="19"/>
      <c r="XEU1395" s="189"/>
      <c r="XEV1395" s="189"/>
      <c r="XEW1395" s="189"/>
      <c r="XEX1395" s="189"/>
      <c r="XEY1395" s="189"/>
      <c r="XEZ1395" s="189"/>
      <c r="XFA1395" s="189"/>
      <c r="XFB1395" s="189"/>
      <c r="XFC1395" s="189"/>
      <c r="XFD1395" s="189"/>
    </row>
    <row r="1396" spans="1:25 16375:16384" s="54" customFormat="1" ht="42" customHeight="1" x14ac:dyDescent="0.2">
      <c r="A1396" s="60"/>
      <c r="B1396" s="60"/>
      <c r="C1396" s="61"/>
      <c r="D1396" s="61"/>
      <c r="E1396" s="61"/>
      <c r="F1396" s="61"/>
      <c r="G1396" s="61"/>
      <c r="H1396" s="61"/>
      <c r="I1396" s="60"/>
      <c r="J1396" s="60"/>
      <c r="K1396" s="87"/>
      <c r="L1396" s="62"/>
      <c r="M1396" s="63"/>
      <c r="N1396" s="64"/>
      <c r="O1396" s="58"/>
      <c r="P1396" s="64"/>
      <c r="Q1396" s="58"/>
      <c r="R1396" s="52"/>
      <c r="S1396" s="60"/>
      <c r="T1396" s="60"/>
      <c r="U1396" s="60"/>
      <c r="V1396" s="60"/>
      <c r="W1396" s="20"/>
      <c r="X1396" s="19"/>
      <c r="Y1396" s="19"/>
      <c r="XEU1396" s="189"/>
      <c r="XEV1396" s="189"/>
      <c r="XEW1396" s="189"/>
      <c r="XEX1396" s="189"/>
      <c r="XEY1396" s="189"/>
      <c r="XEZ1396" s="189"/>
      <c r="XFA1396" s="189"/>
      <c r="XFB1396" s="189"/>
      <c r="XFC1396" s="189"/>
      <c r="XFD1396" s="189"/>
    </row>
    <row r="1397" spans="1:25 16375:16384" s="54" customFormat="1" ht="42" customHeight="1" x14ac:dyDescent="0.2">
      <c r="A1397" s="60"/>
      <c r="B1397" s="60"/>
      <c r="C1397" s="61"/>
      <c r="D1397" s="61"/>
      <c r="E1397" s="61"/>
      <c r="F1397" s="61"/>
      <c r="G1397" s="61"/>
      <c r="H1397" s="61"/>
      <c r="I1397" s="60"/>
      <c r="J1397" s="60"/>
      <c r="K1397" s="87"/>
      <c r="L1397" s="62"/>
      <c r="M1397" s="63"/>
      <c r="N1397" s="64"/>
      <c r="O1397" s="58"/>
      <c r="P1397" s="64"/>
      <c r="Q1397" s="58"/>
      <c r="R1397" s="52"/>
      <c r="S1397" s="60"/>
      <c r="T1397" s="60"/>
      <c r="U1397" s="60"/>
      <c r="V1397" s="60"/>
      <c r="W1397" s="20"/>
      <c r="X1397" s="19"/>
      <c r="Y1397" s="19"/>
      <c r="XEU1397" s="189"/>
      <c r="XEV1397" s="189"/>
      <c r="XEW1397" s="189"/>
      <c r="XEX1397" s="189"/>
      <c r="XEY1397" s="189"/>
      <c r="XEZ1397" s="189"/>
      <c r="XFA1397" s="189"/>
      <c r="XFB1397" s="189"/>
      <c r="XFC1397" s="189"/>
      <c r="XFD1397" s="189"/>
    </row>
    <row r="1398" spans="1:25 16375:16384" s="54" customFormat="1" ht="42" customHeight="1" x14ac:dyDescent="0.2">
      <c r="A1398" s="60"/>
      <c r="B1398" s="60"/>
      <c r="C1398" s="61"/>
      <c r="D1398" s="61"/>
      <c r="E1398" s="61"/>
      <c r="F1398" s="61"/>
      <c r="G1398" s="61"/>
      <c r="H1398" s="61"/>
      <c r="I1398" s="60"/>
      <c r="J1398" s="60"/>
      <c r="K1398" s="87"/>
      <c r="L1398" s="62"/>
      <c r="M1398" s="63"/>
      <c r="N1398" s="64"/>
      <c r="O1398" s="58"/>
      <c r="P1398" s="64"/>
      <c r="Q1398" s="58"/>
      <c r="R1398" s="52"/>
      <c r="S1398" s="60"/>
      <c r="T1398" s="60"/>
      <c r="U1398" s="60"/>
      <c r="V1398" s="60"/>
      <c r="W1398" s="20"/>
      <c r="X1398" s="19"/>
      <c r="Y1398" s="19"/>
      <c r="XEU1398" s="189"/>
      <c r="XEV1398" s="189"/>
      <c r="XEW1398" s="189"/>
      <c r="XEX1398" s="189"/>
      <c r="XEY1398" s="189"/>
      <c r="XEZ1398" s="189"/>
      <c r="XFA1398" s="189"/>
      <c r="XFB1398" s="189"/>
      <c r="XFC1398" s="189"/>
      <c r="XFD1398" s="189"/>
    </row>
    <row r="1399" spans="1:25 16375:16384" s="54" customFormat="1" ht="42" customHeight="1" x14ac:dyDescent="0.2">
      <c r="A1399" s="60"/>
      <c r="B1399" s="60"/>
      <c r="C1399" s="61"/>
      <c r="D1399" s="61"/>
      <c r="E1399" s="61"/>
      <c r="F1399" s="61"/>
      <c r="G1399" s="61"/>
      <c r="H1399" s="61"/>
      <c r="I1399" s="60"/>
      <c r="J1399" s="60"/>
      <c r="K1399" s="87"/>
      <c r="L1399" s="62"/>
      <c r="M1399" s="63"/>
      <c r="N1399" s="64"/>
      <c r="O1399" s="58"/>
      <c r="P1399" s="64"/>
      <c r="Q1399" s="58"/>
      <c r="R1399" s="52"/>
      <c r="S1399" s="60"/>
      <c r="T1399" s="60"/>
      <c r="U1399" s="60"/>
      <c r="V1399" s="60"/>
      <c r="W1399" s="20"/>
      <c r="X1399" s="19"/>
      <c r="Y1399" s="19"/>
      <c r="XEU1399" s="189"/>
      <c r="XEV1399" s="189"/>
      <c r="XEW1399" s="189"/>
      <c r="XEX1399" s="189"/>
      <c r="XEY1399" s="189"/>
      <c r="XEZ1399" s="189"/>
      <c r="XFA1399" s="189"/>
      <c r="XFB1399" s="189"/>
      <c r="XFC1399" s="189"/>
      <c r="XFD1399" s="189"/>
    </row>
    <row r="1400" spans="1:25 16375:16384" s="54" customFormat="1" ht="42" customHeight="1" x14ac:dyDescent="0.2">
      <c r="A1400" s="60"/>
      <c r="B1400" s="60"/>
      <c r="C1400" s="61"/>
      <c r="D1400" s="61"/>
      <c r="E1400" s="61"/>
      <c r="F1400" s="61"/>
      <c r="G1400" s="61"/>
      <c r="H1400" s="61"/>
      <c r="I1400" s="60"/>
      <c r="J1400" s="60"/>
      <c r="K1400" s="87"/>
      <c r="L1400" s="62"/>
      <c r="M1400" s="63"/>
      <c r="N1400" s="64"/>
      <c r="O1400" s="58"/>
      <c r="P1400" s="64"/>
      <c r="Q1400" s="58"/>
      <c r="R1400" s="52"/>
      <c r="S1400" s="60"/>
      <c r="T1400" s="60"/>
      <c r="U1400" s="60"/>
      <c r="V1400" s="60"/>
      <c r="W1400" s="20"/>
      <c r="X1400" s="19"/>
      <c r="Y1400" s="19"/>
      <c r="XEU1400" s="189"/>
      <c r="XEV1400" s="189"/>
      <c r="XEW1400" s="189"/>
      <c r="XEX1400" s="189"/>
      <c r="XEY1400" s="189"/>
      <c r="XEZ1400" s="189"/>
      <c r="XFA1400" s="189"/>
      <c r="XFB1400" s="189"/>
      <c r="XFC1400" s="189"/>
      <c r="XFD1400" s="189"/>
    </row>
    <row r="1401" spans="1:25 16375:16384" s="54" customFormat="1" ht="42" customHeight="1" x14ac:dyDescent="0.2">
      <c r="A1401" s="60"/>
      <c r="B1401" s="60"/>
      <c r="C1401" s="61"/>
      <c r="D1401" s="61"/>
      <c r="E1401" s="61"/>
      <c r="F1401" s="61"/>
      <c r="G1401" s="61"/>
      <c r="H1401" s="61"/>
      <c r="I1401" s="60"/>
      <c r="J1401" s="60"/>
      <c r="K1401" s="87"/>
      <c r="L1401" s="62"/>
      <c r="M1401" s="63"/>
      <c r="N1401" s="64"/>
      <c r="O1401" s="58"/>
      <c r="P1401" s="64"/>
      <c r="Q1401" s="58"/>
      <c r="R1401" s="52"/>
      <c r="S1401" s="60"/>
      <c r="T1401" s="60"/>
      <c r="U1401" s="60"/>
      <c r="V1401" s="60"/>
      <c r="W1401" s="20"/>
      <c r="X1401" s="19"/>
      <c r="Y1401" s="19"/>
      <c r="XEU1401" s="189"/>
      <c r="XEV1401" s="189"/>
      <c r="XEW1401" s="189"/>
      <c r="XEX1401" s="189"/>
      <c r="XEY1401" s="189"/>
      <c r="XEZ1401" s="189"/>
      <c r="XFA1401" s="189"/>
      <c r="XFB1401" s="189"/>
      <c r="XFC1401" s="189"/>
      <c r="XFD1401" s="189"/>
    </row>
    <row r="1402" spans="1:25 16375:16384" s="54" customFormat="1" ht="42" customHeight="1" x14ac:dyDescent="0.2">
      <c r="A1402" s="60"/>
      <c r="B1402" s="60"/>
      <c r="C1402" s="61"/>
      <c r="D1402" s="61"/>
      <c r="E1402" s="61"/>
      <c r="F1402" s="61"/>
      <c r="G1402" s="61"/>
      <c r="H1402" s="61"/>
      <c r="I1402" s="60"/>
      <c r="J1402" s="60"/>
      <c r="K1402" s="87"/>
      <c r="L1402" s="62"/>
      <c r="M1402" s="63"/>
      <c r="N1402" s="64"/>
      <c r="O1402" s="58"/>
      <c r="P1402" s="64"/>
      <c r="Q1402" s="58"/>
      <c r="R1402" s="52"/>
      <c r="S1402" s="60"/>
      <c r="T1402" s="60"/>
      <c r="U1402" s="60"/>
      <c r="V1402" s="60"/>
      <c r="W1402" s="20"/>
      <c r="X1402" s="19"/>
      <c r="Y1402" s="19"/>
      <c r="XEU1402" s="189"/>
      <c r="XEV1402" s="189"/>
      <c r="XEW1402" s="189"/>
      <c r="XEX1402" s="189"/>
      <c r="XEY1402" s="189"/>
      <c r="XEZ1402" s="189"/>
      <c r="XFA1402" s="189"/>
      <c r="XFB1402" s="189"/>
      <c r="XFC1402" s="189"/>
      <c r="XFD1402" s="189"/>
    </row>
    <row r="1403" spans="1:25 16375:16384" s="54" customFormat="1" ht="42" customHeight="1" x14ac:dyDescent="0.2">
      <c r="A1403" s="60"/>
      <c r="B1403" s="60"/>
      <c r="C1403" s="61"/>
      <c r="D1403" s="61"/>
      <c r="E1403" s="61"/>
      <c r="F1403" s="61"/>
      <c r="G1403" s="61"/>
      <c r="H1403" s="61"/>
      <c r="I1403" s="60"/>
      <c r="J1403" s="60"/>
      <c r="K1403" s="87"/>
      <c r="L1403" s="62"/>
      <c r="M1403" s="63"/>
      <c r="N1403" s="64"/>
      <c r="O1403" s="58"/>
      <c r="P1403" s="64"/>
      <c r="Q1403" s="58"/>
      <c r="R1403" s="52"/>
      <c r="S1403" s="60"/>
      <c r="T1403" s="60"/>
      <c r="U1403" s="60"/>
      <c r="V1403" s="60"/>
      <c r="W1403" s="20"/>
      <c r="X1403" s="19"/>
      <c r="Y1403" s="19"/>
      <c r="XEU1403" s="189"/>
      <c r="XEV1403" s="189"/>
      <c r="XEW1403" s="189"/>
      <c r="XEX1403" s="189"/>
      <c r="XEY1403" s="189"/>
      <c r="XEZ1403" s="189"/>
      <c r="XFA1403" s="189"/>
      <c r="XFB1403" s="189"/>
      <c r="XFC1403" s="189"/>
      <c r="XFD1403" s="189"/>
    </row>
    <row r="1404" spans="1:25 16375:16384" s="54" customFormat="1" ht="42" customHeight="1" x14ac:dyDescent="0.2">
      <c r="A1404" s="60"/>
      <c r="B1404" s="60"/>
      <c r="C1404" s="61"/>
      <c r="D1404" s="61"/>
      <c r="E1404" s="61"/>
      <c r="F1404" s="61"/>
      <c r="G1404" s="61"/>
      <c r="H1404" s="61"/>
      <c r="I1404" s="60"/>
      <c r="J1404" s="60"/>
      <c r="K1404" s="87"/>
      <c r="L1404" s="62"/>
      <c r="M1404" s="63"/>
      <c r="N1404" s="64"/>
      <c r="O1404" s="58"/>
      <c r="P1404" s="64"/>
      <c r="Q1404" s="58"/>
      <c r="R1404" s="52"/>
      <c r="S1404" s="60"/>
      <c r="T1404" s="60"/>
      <c r="U1404" s="60"/>
      <c r="V1404" s="60"/>
      <c r="W1404" s="20"/>
      <c r="X1404" s="19"/>
      <c r="Y1404" s="19"/>
      <c r="XEU1404" s="189"/>
      <c r="XEV1404" s="189"/>
      <c r="XEW1404" s="189"/>
      <c r="XEX1404" s="189"/>
      <c r="XEY1404" s="189"/>
      <c r="XEZ1404" s="189"/>
      <c r="XFA1404" s="189"/>
      <c r="XFB1404" s="189"/>
      <c r="XFC1404" s="189"/>
      <c r="XFD1404" s="189"/>
    </row>
    <row r="1405" spans="1:25 16375:16384" s="54" customFormat="1" ht="42" customHeight="1" x14ac:dyDescent="0.2">
      <c r="A1405" s="60"/>
      <c r="B1405" s="60"/>
      <c r="C1405" s="61"/>
      <c r="D1405" s="61"/>
      <c r="E1405" s="61"/>
      <c r="F1405" s="61"/>
      <c r="G1405" s="61"/>
      <c r="H1405" s="61"/>
      <c r="I1405" s="60"/>
      <c r="J1405" s="60"/>
      <c r="K1405" s="87"/>
      <c r="L1405" s="62"/>
      <c r="M1405" s="63"/>
      <c r="N1405" s="64"/>
      <c r="O1405" s="58"/>
      <c r="P1405" s="64"/>
      <c r="Q1405" s="58"/>
      <c r="R1405" s="52"/>
      <c r="S1405" s="60"/>
      <c r="T1405" s="60"/>
      <c r="U1405" s="60"/>
      <c r="V1405" s="60"/>
      <c r="W1405" s="20"/>
      <c r="X1405" s="19"/>
      <c r="Y1405" s="19"/>
      <c r="XEU1405" s="189"/>
      <c r="XEV1405" s="189"/>
      <c r="XEW1405" s="189"/>
      <c r="XEX1405" s="189"/>
      <c r="XEY1405" s="189"/>
      <c r="XEZ1405" s="189"/>
      <c r="XFA1405" s="189"/>
      <c r="XFB1405" s="189"/>
      <c r="XFC1405" s="189"/>
      <c r="XFD1405" s="189"/>
    </row>
    <row r="1406" spans="1:25 16375:16384" s="54" customFormat="1" ht="42" customHeight="1" x14ac:dyDescent="0.2">
      <c r="A1406" s="60"/>
      <c r="B1406" s="60"/>
      <c r="C1406" s="61"/>
      <c r="D1406" s="61"/>
      <c r="E1406" s="61"/>
      <c r="F1406" s="61"/>
      <c r="G1406" s="61"/>
      <c r="H1406" s="61"/>
      <c r="I1406" s="60"/>
      <c r="J1406" s="60"/>
      <c r="K1406" s="87"/>
      <c r="L1406" s="62"/>
      <c r="M1406" s="63"/>
      <c r="N1406" s="64"/>
      <c r="O1406" s="58"/>
      <c r="P1406" s="64"/>
      <c r="Q1406" s="58"/>
      <c r="R1406" s="52"/>
      <c r="S1406" s="60"/>
      <c r="T1406" s="60"/>
      <c r="U1406" s="60"/>
      <c r="V1406" s="60"/>
      <c r="W1406" s="20"/>
      <c r="X1406" s="19"/>
      <c r="Y1406" s="19"/>
      <c r="XEU1406" s="189"/>
      <c r="XEV1406" s="189"/>
      <c r="XEW1406" s="189"/>
      <c r="XEX1406" s="189"/>
      <c r="XEY1406" s="189"/>
      <c r="XEZ1406" s="189"/>
      <c r="XFA1406" s="189"/>
      <c r="XFB1406" s="189"/>
      <c r="XFC1406" s="189"/>
      <c r="XFD1406" s="189"/>
    </row>
    <row r="1407" spans="1:25 16375:16384" s="54" customFormat="1" ht="42" customHeight="1" x14ac:dyDescent="0.2">
      <c r="A1407" s="60"/>
      <c r="B1407" s="60"/>
      <c r="C1407" s="61"/>
      <c r="D1407" s="61"/>
      <c r="E1407" s="61"/>
      <c r="F1407" s="61"/>
      <c r="G1407" s="61"/>
      <c r="H1407" s="61"/>
      <c r="I1407" s="60"/>
      <c r="J1407" s="60"/>
      <c r="K1407" s="87"/>
      <c r="L1407" s="62"/>
      <c r="M1407" s="63"/>
      <c r="N1407" s="64"/>
      <c r="O1407" s="58"/>
      <c r="P1407" s="64"/>
      <c r="Q1407" s="58"/>
      <c r="R1407" s="52"/>
      <c r="S1407" s="60"/>
      <c r="T1407" s="60"/>
      <c r="U1407" s="60"/>
      <c r="V1407" s="60"/>
      <c r="W1407" s="20"/>
      <c r="X1407" s="19"/>
      <c r="Y1407" s="19"/>
      <c r="XEU1407" s="189"/>
      <c r="XEV1407" s="189"/>
      <c r="XEW1407" s="189"/>
      <c r="XEX1407" s="189"/>
      <c r="XEY1407" s="189"/>
      <c r="XEZ1407" s="189"/>
      <c r="XFA1407" s="189"/>
      <c r="XFB1407" s="189"/>
      <c r="XFC1407" s="189"/>
      <c r="XFD1407" s="189"/>
    </row>
    <row r="1408" spans="1:25 16375:16384" s="54" customFormat="1" ht="42" customHeight="1" x14ac:dyDescent="0.2">
      <c r="A1408" s="60"/>
      <c r="B1408" s="60"/>
      <c r="C1408" s="61"/>
      <c r="D1408" s="61"/>
      <c r="E1408" s="61"/>
      <c r="F1408" s="61"/>
      <c r="G1408" s="61"/>
      <c r="H1408" s="61"/>
      <c r="I1408" s="60"/>
      <c r="J1408" s="60"/>
      <c r="K1408" s="87"/>
      <c r="L1408" s="62"/>
      <c r="M1408" s="63"/>
      <c r="N1408" s="64"/>
      <c r="O1408" s="58"/>
      <c r="P1408" s="64"/>
      <c r="Q1408" s="58"/>
      <c r="R1408" s="52"/>
      <c r="S1408" s="60"/>
      <c r="T1408" s="60"/>
      <c r="U1408" s="60"/>
      <c r="V1408" s="60"/>
      <c r="W1408" s="20"/>
      <c r="X1408" s="19"/>
      <c r="Y1408" s="19"/>
      <c r="XEU1408" s="189"/>
      <c r="XEV1408" s="189"/>
      <c r="XEW1408" s="189"/>
      <c r="XEX1408" s="189"/>
      <c r="XEY1408" s="189"/>
      <c r="XEZ1408" s="189"/>
      <c r="XFA1408" s="189"/>
      <c r="XFB1408" s="189"/>
      <c r="XFC1408" s="189"/>
      <c r="XFD1408" s="189"/>
    </row>
    <row r="1409" spans="1:25 16375:16384" s="54" customFormat="1" ht="42" customHeight="1" x14ac:dyDescent="0.2">
      <c r="A1409" s="60"/>
      <c r="B1409" s="60"/>
      <c r="C1409" s="61"/>
      <c r="D1409" s="61"/>
      <c r="E1409" s="61"/>
      <c r="F1409" s="61"/>
      <c r="G1409" s="61"/>
      <c r="H1409" s="61"/>
      <c r="I1409" s="60"/>
      <c r="J1409" s="60"/>
      <c r="K1409" s="87"/>
      <c r="L1409" s="62"/>
      <c r="M1409" s="63"/>
      <c r="N1409" s="64"/>
      <c r="O1409" s="58"/>
      <c r="P1409" s="64"/>
      <c r="Q1409" s="58"/>
      <c r="R1409" s="52"/>
      <c r="S1409" s="60"/>
      <c r="T1409" s="60"/>
      <c r="U1409" s="60"/>
      <c r="V1409" s="60"/>
      <c r="W1409" s="20"/>
      <c r="X1409" s="19"/>
      <c r="Y1409" s="19"/>
      <c r="XEU1409" s="189"/>
      <c r="XEV1409" s="189"/>
      <c r="XEW1409" s="189"/>
      <c r="XEX1409" s="189"/>
      <c r="XEY1409" s="189"/>
      <c r="XEZ1409" s="189"/>
      <c r="XFA1409" s="189"/>
      <c r="XFB1409" s="189"/>
      <c r="XFC1409" s="189"/>
      <c r="XFD1409" s="189"/>
    </row>
    <row r="1410" spans="1:25 16375:16384" s="54" customFormat="1" ht="42" customHeight="1" x14ac:dyDescent="0.2">
      <c r="A1410" s="60"/>
      <c r="B1410" s="60"/>
      <c r="C1410" s="61"/>
      <c r="D1410" s="61"/>
      <c r="E1410" s="61"/>
      <c r="F1410" s="61"/>
      <c r="G1410" s="61"/>
      <c r="H1410" s="61"/>
      <c r="I1410" s="60"/>
      <c r="J1410" s="60"/>
      <c r="K1410" s="87"/>
      <c r="L1410" s="62"/>
      <c r="M1410" s="63"/>
      <c r="N1410" s="64"/>
      <c r="O1410" s="58"/>
      <c r="P1410" s="64"/>
      <c r="Q1410" s="58"/>
      <c r="R1410" s="52"/>
      <c r="S1410" s="60"/>
      <c r="T1410" s="60"/>
      <c r="U1410" s="60"/>
      <c r="V1410" s="60"/>
      <c r="W1410" s="20"/>
      <c r="X1410" s="19"/>
      <c r="Y1410" s="19"/>
      <c r="XEU1410" s="189"/>
      <c r="XEV1410" s="189"/>
      <c r="XEW1410" s="189"/>
      <c r="XEX1410" s="189"/>
      <c r="XEY1410" s="189"/>
      <c r="XEZ1410" s="189"/>
      <c r="XFA1410" s="189"/>
      <c r="XFB1410" s="189"/>
      <c r="XFC1410" s="189"/>
      <c r="XFD1410" s="189"/>
    </row>
    <row r="1411" spans="1:25 16375:16384" s="54" customFormat="1" ht="42" customHeight="1" x14ac:dyDescent="0.2">
      <c r="A1411" s="60"/>
      <c r="B1411" s="60"/>
      <c r="C1411" s="61"/>
      <c r="D1411" s="61"/>
      <c r="E1411" s="61"/>
      <c r="F1411" s="61"/>
      <c r="G1411" s="61"/>
      <c r="H1411" s="61"/>
      <c r="I1411" s="60"/>
      <c r="J1411" s="60"/>
      <c r="K1411" s="87"/>
      <c r="L1411" s="62"/>
      <c r="M1411" s="63"/>
      <c r="N1411" s="64"/>
      <c r="O1411" s="58"/>
      <c r="P1411" s="64"/>
      <c r="Q1411" s="58"/>
      <c r="R1411" s="52"/>
      <c r="S1411" s="60"/>
      <c r="T1411" s="60"/>
      <c r="U1411" s="60"/>
      <c r="V1411" s="60"/>
      <c r="W1411" s="20"/>
      <c r="X1411" s="19"/>
      <c r="Y1411" s="19"/>
      <c r="XEU1411" s="189"/>
      <c r="XEV1411" s="189"/>
      <c r="XEW1411" s="189"/>
      <c r="XEX1411" s="189"/>
      <c r="XEY1411" s="189"/>
      <c r="XEZ1411" s="189"/>
      <c r="XFA1411" s="189"/>
      <c r="XFB1411" s="189"/>
      <c r="XFC1411" s="189"/>
      <c r="XFD1411" s="189"/>
    </row>
    <row r="1412" spans="1:25 16375:16384" s="54" customFormat="1" ht="42" customHeight="1" x14ac:dyDescent="0.2">
      <c r="A1412" s="60"/>
      <c r="B1412" s="60"/>
      <c r="C1412" s="61"/>
      <c r="D1412" s="61"/>
      <c r="E1412" s="61"/>
      <c r="F1412" s="61"/>
      <c r="G1412" s="61"/>
      <c r="H1412" s="61"/>
      <c r="I1412" s="60"/>
      <c r="J1412" s="60"/>
      <c r="K1412" s="87"/>
      <c r="L1412" s="62"/>
      <c r="M1412" s="63"/>
      <c r="N1412" s="64"/>
      <c r="O1412" s="58"/>
      <c r="P1412" s="64"/>
      <c r="Q1412" s="58"/>
      <c r="R1412" s="52"/>
      <c r="S1412" s="60"/>
      <c r="T1412" s="60"/>
      <c r="U1412" s="60"/>
      <c r="V1412" s="60"/>
      <c r="W1412" s="20"/>
      <c r="X1412" s="19"/>
      <c r="Y1412" s="19"/>
      <c r="XEU1412" s="189"/>
      <c r="XEV1412" s="189"/>
      <c r="XEW1412" s="189"/>
      <c r="XEX1412" s="189"/>
      <c r="XEY1412" s="189"/>
      <c r="XEZ1412" s="189"/>
      <c r="XFA1412" s="189"/>
      <c r="XFB1412" s="189"/>
      <c r="XFC1412" s="189"/>
      <c r="XFD1412" s="189"/>
    </row>
    <row r="1413" spans="1:25 16375:16384" s="54" customFormat="1" ht="42" customHeight="1" x14ac:dyDescent="0.2">
      <c r="A1413" s="60"/>
      <c r="B1413" s="60"/>
      <c r="C1413" s="61"/>
      <c r="D1413" s="61"/>
      <c r="E1413" s="61"/>
      <c r="F1413" s="61"/>
      <c r="G1413" s="61"/>
      <c r="H1413" s="61"/>
      <c r="I1413" s="60"/>
      <c r="J1413" s="60"/>
      <c r="K1413" s="87"/>
      <c r="L1413" s="62"/>
      <c r="M1413" s="63"/>
      <c r="N1413" s="64"/>
      <c r="O1413" s="58"/>
      <c r="P1413" s="64"/>
      <c r="Q1413" s="58"/>
      <c r="R1413" s="52"/>
      <c r="S1413" s="60"/>
      <c r="T1413" s="60"/>
      <c r="U1413" s="60"/>
      <c r="V1413" s="60"/>
      <c r="W1413" s="20"/>
      <c r="X1413" s="19"/>
      <c r="Y1413" s="19"/>
      <c r="XEU1413" s="189"/>
      <c r="XEV1413" s="189"/>
      <c r="XEW1413" s="189"/>
      <c r="XEX1413" s="189"/>
      <c r="XEY1413" s="189"/>
      <c r="XEZ1413" s="189"/>
      <c r="XFA1413" s="189"/>
      <c r="XFB1413" s="189"/>
      <c r="XFC1413" s="189"/>
      <c r="XFD1413" s="189"/>
    </row>
    <row r="1414" spans="1:25 16375:16384" s="54" customFormat="1" ht="42" customHeight="1" x14ac:dyDescent="0.2">
      <c r="A1414" s="60"/>
      <c r="B1414" s="60"/>
      <c r="C1414" s="61"/>
      <c r="D1414" s="61"/>
      <c r="E1414" s="61"/>
      <c r="F1414" s="61"/>
      <c r="G1414" s="61"/>
      <c r="H1414" s="61"/>
      <c r="I1414" s="60"/>
      <c r="J1414" s="60"/>
      <c r="K1414" s="87"/>
      <c r="L1414" s="62"/>
      <c r="M1414" s="63"/>
      <c r="N1414" s="64"/>
      <c r="O1414" s="58"/>
      <c r="P1414" s="64"/>
      <c r="Q1414" s="58"/>
      <c r="R1414" s="52"/>
      <c r="S1414" s="60"/>
      <c r="T1414" s="60"/>
      <c r="U1414" s="60"/>
      <c r="V1414" s="60"/>
      <c r="W1414" s="20"/>
      <c r="X1414" s="19"/>
      <c r="Y1414" s="19"/>
      <c r="XEU1414" s="189"/>
      <c r="XEV1414" s="189"/>
      <c r="XEW1414" s="189"/>
      <c r="XEX1414" s="189"/>
      <c r="XEY1414" s="189"/>
      <c r="XEZ1414" s="189"/>
      <c r="XFA1414" s="189"/>
      <c r="XFB1414" s="189"/>
      <c r="XFC1414" s="189"/>
      <c r="XFD1414" s="189"/>
    </row>
    <row r="1415" spans="1:25 16375:16384" s="54" customFormat="1" ht="42" customHeight="1" x14ac:dyDescent="0.2">
      <c r="A1415" s="60"/>
      <c r="B1415" s="60"/>
      <c r="C1415" s="61"/>
      <c r="D1415" s="61"/>
      <c r="E1415" s="61"/>
      <c r="F1415" s="61"/>
      <c r="G1415" s="61"/>
      <c r="H1415" s="61"/>
      <c r="I1415" s="60"/>
      <c r="J1415" s="60"/>
      <c r="K1415" s="87"/>
      <c r="L1415" s="62"/>
      <c r="M1415" s="63"/>
      <c r="N1415" s="64"/>
      <c r="O1415" s="58"/>
      <c r="P1415" s="64"/>
      <c r="Q1415" s="58"/>
      <c r="R1415" s="52"/>
      <c r="S1415" s="60"/>
      <c r="T1415" s="60"/>
      <c r="U1415" s="60"/>
      <c r="V1415" s="60"/>
      <c r="W1415" s="20"/>
      <c r="X1415" s="19"/>
      <c r="Y1415" s="19"/>
      <c r="XEU1415" s="189"/>
      <c r="XEV1415" s="189"/>
      <c r="XEW1415" s="189"/>
      <c r="XEX1415" s="189"/>
      <c r="XEY1415" s="189"/>
      <c r="XEZ1415" s="189"/>
      <c r="XFA1415" s="189"/>
      <c r="XFB1415" s="189"/>
      <c r="XFC1415" s="189"/>
      <c r="XFD1415" s="189"/>
    </row>
    <row r="1416" spans="1:25 16375:16384" s="54" customFormat="1" ht="42" customHeight="1" x14ac:dyDescent="0.2">
      <c r="A1416" s="60"/>
      <c r="B1416" s="60"/>
      <c r="C1416" s="61"/>
      <c r="D1416" s="61"/>
      <c r="E1416" s="61"/>
      <c r="F1416" s="61"/>
      <c r="G1416" s="61"/>
      <c r="H1416" s="61"/>
      <c r="I1416" s="60"/>
      <c r="J1416" s="60"/>
      <c r="K1416" s="87"/>
      <c r="L1416" s="62"/>
      <c r="M1416" s="63"/>
      <c r="N1416" s="64"/>
      <c r="O1416" s="58"/>
      <c r="P1416" s="64"/>
      <c r="Q1416" s="58"/>
      <c r="R1416" s="52"/>
      <c r="S1416" s="60"/>
      <c r="T1416" s="60"/>
      <c r="U1416" s="60"/>
      <c r="V1416" s="60"/>
      <c r="W1416" s="20"/>
      <c r="X1416" s="19"/>
      <c r="Y1416" s="19"/>
      <c r="XEU1416" s="189"/>
      <c r="XEV1416" s="189"/>
      <c r="XEW1416" s="189"/>
      <c r="XEX1416" s="189"/>
      <c r="XEY1416" s="189"/>
      <c r="XEZ1416" s="189"/>
      <c r="XFA1416" s="189"/>
      <c r="XFB1416" s="189"/>
      <c r="XFC1416" s="189"/>
      <c r="XFD1416" s="189"/>
    </row>
    <row r="1417" spans="1:25 16375:16384" s="54" customFormat="1" ht="42" customHeight="1" x14ac:dyDescent="0.2">
      <c r="A1417" s="60"/>
      <c r="B1417" s="60"/>
      <c r="C1417" s="61"/>
      <c r="D1417" s="61"/>
      <c r="E1417" s="61"/>
      <c r="F1417" s="61"/>
      <c r="G1417" s="61"/>
      <c r="H1417" s="61"/>
      <c r="I1417" s="60"/>
      <c r="J1417" s="60"/>
      <c r="K1417" s="87"/>
      <c r="L1417" s="62"/>
      <c r="M1417" s="63"/>
      <c r="N1417" s="64"/>
      <c r="O1417" s="58"/>
      <c r="P1417" s="64"/>
      <c r="Q1417" s="58"/>
      <c r="R1417" s="52"/>
      <c r="S1417" s="60"/>
      <c r="T1417" s="60"/>
      <c r="U1417" s="60"/>
      <c r="V1417" s="60"/>
      <c r="W1417" s="20"/>
      <c r="X1417" s="19"/>
      <c r="Y1417" s="19"/>
      <c r="XEU1417" s="189"/>
      <c r="XEV1417" s="189"/>
      <c r="XEW1417" s="189"/>
      <c r="XEX1417" s="189"/>
      <c r="XEY1417" s="189"/>
      <c r="XEZ1417" s="189"/>
      <c r="XFA1417" s="189"/>
      <c r="XFB1417" s="189"/>
      <c r="XFC1417" s="189"/>
      <c r="XFD1417" s="189"/>
    </row>
    <row r="1418" spans="1:25 16375:16384" s="54" customFormat="1" ht="42" customHeight="1" x14ac:dyDescent="0.2">
      <c r="A1418" s="60"/>
      <c r="B1418" s="60"/>
      <c r="C1418" s="61"/>
      <c r="D1418" s="61"/>
      <c r="E1418" s="61"/>
      <c r="F1418" s="61"/>
      <c r="G1418" s="61"/>
      <c r="H1418" s="61"/>
      <c r="I1418" s="60"/>
      <c r="J1418" s="60"/>
      <c r="K1418" s="87"/>
      <c r="L1418" s="62"/>
      <c r="M1418" s="63"/>
      <c r="N1418" s="64"/>
      <c r="O1418" s="58"/>
      <c r="P1418" s="64"/>
      <c r="Q1418" s="58"/>
      <c r="R1418" s="52"/>
      <c r="S1418" s="60"/>
      <c r="T1418" s="60"/>
      <c r="U1418" s="60"/>
      <c r="V1418" s="60"/>
      <c r="W1418" s="20"/>
      <c r="X1418" s="19"/>
      <c r="Y1418" s="19"/>
      <c r="XEU1418" s="189"/>
      <c r="XEV1418" s="189"/>
      <c r="XEW1418" s="189"/>
      <c r="XEX1418" s="189"/>
      <c r="XEY1418" s="189"/>
      <c r="XEZ1418" s="189"/>
      <c r="XFA1418" s="189"/>
      <c r="XFB1418" s="189"/>
      <c r="XFC1418" s="189"/>
      <c r="XFD1418" s="189"/>
    </row>
    <row r="1419" spans="1:25 16375:16384" s="54" customFormat="1" ht="42" customHeight="1" x14ac:dyDescent="0.2">
      <c r="A1419" s="60"/>
      <c r="B1419" s="60"/>
      <c r="C1419" s="61"/>
      <c r="D1419" s="61"/>
      <c r="E1419" s="61"/>
      <c r="F1419" s="61"/>
      <c r="G1419" s="61"/>
      <c r="H1419" s="61"/>
      <c r="I1419" s="60"/>
      <c r="J1419" s="60"/>
      <c r="K1419" s="87"/>
      <c r="L1419" s="62"/>
      <c r="M1419" s="63"/>
      <c r="N1419" s="64"/>
      <c r="O1419" s="58"/>
      <c r="P1419" s="64"/>
      <c r="Q1419" s="58"/>
      <c r="R1419" s="52"/>
      <c r="S1419" s="60"/>
      <c r="T1419" s="60"/>
      <c r="U1419" s="60"/>
      <c r="V1419" s="60"/>
      <c r="W1419" s="20"/>
      <c r="X1419" s="19"/>
      <c r="Y1419" s="19"/>
      <c r="XEU1419" s="189"/>
      <c r="XEV1419" s="189"/>
      <c r="XEW1419" s="189"/>
      <c r="XEX1419" s="189"/>
      <c r="XEY1419" s="189"/>
      <c r="XEZ1419" s="189"/>
      <c r="XFA1419" s="189"/>
      <c r="XFB1419" s="189"/>
      <c r="XFC1419" s="189"/>
      <c r="XFD1419" s="189"/>
    </row>
    <row r="1420" spans="1:25 16375:16384" s="54" customFormat="1" ht="42" customHeight="1" x14ac:dyDescent="0.2">
      <c r="A1420" s="60"/>
      <c r="B1420" s="60"/>
      <c r="C1420" s="61"/>
      <c r="D1420" s="61"/>
      <c r="E1420" s="61"/>
      <c r="F1420" s="61"/>
      <c r="G1420" s="61"/>
      <c r="H1420" s="61"/>
      <c r="I1420" s="60"/>
      <c r="J1420" s="60"/>
      <c r="K1420" s="87"/>
      <c r="L1420" s="62"/>
      <c r="M1420" s="63"/>
      <c r="N1420" s="64"/>
      <c r="O1420" s="58"/>
      <c r="P1420" s="64"/>
      <c r="Q1420" s="58"/>
      <c r="R1420" s="52"/>
      <c r="S1420" s="60"/>
      <c r="T1420" s="60"/>
      <c r="U1420" s="60"/>
      <c r="V1420" s="60"/>
      <c r="W1420" s="20"/>
      <c r="X1420" s="19"/>
      <c r="Y1420" s="19"/>
      <c r="XEU1420" s="189"/>
      <c r="XEV1420" s="189"/>
      <c r="XEW1420" s="189"/>
      <c r="XEX1420" s="189"/>
      <c r="XEY1420" s="189"/>
      <c r="XEZ1420" s="189"/>
      <c r="XFA1420" s="189"/>
      <c r="XFB1420" s="189"/>
      <c r="XFC1420" s="189"/>
      <c r="XFD1420" s="189"/>
    </row>
    <row r="1421" spans="1:25 16375:16384" s="54" customFormat="1" ht="42" customHeight="1" x14ac:dyDescent="0.2">
      <c r="A1421" s="60"/>
      <c r="B1421" s="60"/>
      <c r="C1421" s="61"/>
      <c r="D1421" s="61"/>
      <c r="E1421" s="61"/>
      <c r="F1421" s="61"/>
      <c r="G1421" s="61"/>
      <c r="H1421" s="61"/>
      <c r="I1421" s="60"/>
      <c r="J1421" s="60"/>
      <c r="K1421" s="87"/>
      <c r="L1421" s="62"/>
      <c r="M1421" s="63"/>
      <c r="N1421" s="64"/>
      <c r="O1421" s="58"/>
      <c r="P1421" s="64"/>
      <c r="Q1421" s="58"/>
      <c r="R1421" s="52"/>
      <c r="S1421" s="60"/>
      <c r="T1421" s="60"/>
      <c r="U1421" s="60"/>
      <c r="V1421" s="60"/>
      <c r="W1421" s="20"/>
      <c r="X1421" s="19"/>
      <c r="Y1421" s="19"/>
      <c r="XEU1421" s="189"/>
      <c r="XEV1421" s="189"/>
      <c r="XEW1421" s="189"/>
      <c r="XEX1421" s="189"/>
      <c r="XEY1421" s="189"/>
      <c r="XEZ1421" s="189"/>
      <c r="XFA1421" s="189"/>
      <c r="XFB1421" s="189"/>
      <c r="XFC1421" s="189"/>
      <c r="XFD1421" s="189"/>
    </row>
    <row r="1422" spans="1:25 16375:16384" s="54" customFormat="1" ht="42" customHeight="1" x14ac:dyDescent="0.2">
      <c r="A1422" s="60"/>
      <c r="B1422" s="60"/>
      <c r="C1422" s="61"/>
      <c r="D1422" s="61"/>
      <c r="E1422" s="61"/>
      <c r="F1422" s="61"/>
      <c r="G1422" s="61"/>
      <c r="H1422" s="61"/>
      <c r="I1422" s="60"/>
      <c r="J1422" s="60"/>
      <c r="K1422" s="87"/>
      <c r="L1422" s="62"/>
      <c r="M1422" s="63"/>
      <c r="N1422" s="64"/>
      <c r="O1422" s="58"/>
      <c r="P1422" s="64"/>
      <c r="Q1422" s="58"/>
      <c r="R1422" s="52"/>
      <c r="S1422" s="60"/>
      <c r="T1422" s="60"/>
      <c r="U1422" s="60"/>
      <c r="V1422" s="60"/>
      <c r="W1422" s="20"/>
      <c r="X1422" s="19"/>
      <c r="Y1422" s="19"/>
      <c r="XEU1422" s="189"/>
      <c r="XEV1422" s="189"/>
      <c r="XEW1422" s="189"/>
      <c r="XEX1422" s="189"/>
      <c r="XEY1422" s="189"/>
      <c r="XEZ1422" s="189"/>
      <c r="XFA1422" s="189"/>
      <c r="XFB1422" s="189"/>
      <c r="XFC1422" s="189"/>
      <c r="XFD1422" s="189"/>
    </row>
    <row r="1423" spans="1:25 16375:16384" s="54" customFormat="1" ht="42" customHeight="1" x14ac:dyDescent="0.2">
      <c r="A1423" s="60"/>
      <c r="B1423" s="60"/>
      <c r="C1423" s="61"/>
      <c r="D1423" s="61"/>
      <c r="E1423" s="61"/>
      <c r="F1423" s="61"/>
      <c r="G1423" s="61"/>
      <c r="H1423" s="61"/>
      <c r="I1423" s="60"/>
      <c r="J1423" s="60"/>
      <c r="K1423" s="87"/>
      <c r="L1423" s="62"/>
      <c r="M1423" s="63"/>
      <c r="N1423" s="64"/>
      <c r="O1423" s="58"/>
      <c r="P1423" s="64"/>
      <c r="Q1423" s="58"/>
      <c r="R1423" s="52"/>
      <c r="S1423" s="60"/>
      <c r="T1423" s="60"/>
      <c r="U1423" s="60"/>
      <c r="V1423" s="60"/>
      <c r="W1423" s="20"/>
      <c r="X1423" s="19"/>
      <c r="Y1423" s="19"/>
      <c r="XEU1423" s="189"/>
      <c r="XEV1423" s="189"/>
      <c r="XEW1423" s="189"/>
      <c r="XEX1423" s="189"/>
      <c r="XEY1423" s="189"/>
      <c r="XEZ1423" s="189"/>
      <c r="XFA1423" s="189"/>
      <c r="XFB1423" s="189"/>
      <c r="XFC1423" s="189"/>
      <c r="XFD1423" s="189"/>
    </row>
    <row r="1424" spans="1:25 16375:16384" s="54" customFormat="1" ht="42" customHeight="1" x14ac:dyDescent="0.2">
      <c r="A1424" s="60"/>
      <c r="B1424" s="60"/>
      <c r="C1424" s="61"/>
      <c r="D1424" s="61"/>
      <c r="E1424" s="61"/>
      <c r="F1424" s="61"/>
      <c r="G1424" s="61"/>
      <c r="H1424" s="61"/>
      <c r="I1424" s="60"/>
      <c r="J1424" s="60"/>
      <c r="K1424" s="87"/>
      <c r="L1424" s="62"/>
      <c r="M1424" s="63"/>
      <c r="N1424" s="64"/>
      <c r="O1424" s="58"/>
      <c r="P1424" s="64"/>
      <c r="Q1424" s="58"/>
      <c r="R1424" s="52"/>
      <c r="S1424" s="60"/>
      <c r="T1424" s="60"/>
      <c r="U1424" s="60"/>
      <c r="V1424" s="60"/>
      <c r="W1424" s="20"/>
      <c r="X1424" s="19"/>
      <c r="Y1424" s="19"/>
      <c r="XEU1424" s="189"/>
      <c r="XEV1424" s="189"/>
      <c r="XEW1424" s="189"/>
      <c r="XEX1424" s="189"/>
      <c r="XEY1424" s="189"/>
      <c r="XEZ1424" s="189"/>
      <c r="XFA1424" s="189"/>
      <c r="XFB1424" s="189"/>
      <c r="XFC1424" s="189"/>
      <c r="XFD1424" s="189"/>
    </row>
    <row r="1425" spans="1:25 16375:16384" s="54" customFormat="1" ht="42" customHeight="1" x14ac:dyDescent="0.2">
      <c r="A1425" s="60"/>
      <c r="B1425" s="60"/>
      <c r="C1425" s="61"/>
      <c r="D1425" s="61"/>
      <c r="E1425" s="61"/>
      <c r="F1425" s="61"/>
      <c r="G1425" s="61"/>
      <c r="H1425" s="61"/>
      <c r="I1425" s="60"/>
      <c r="J1425" s="60"/>
      <c r="K1425" s="87"/>
      <c r="L1425" s="62"/>
      <c r="M1425" s="63"/>
      <c r="N1425" s="64"/>
      <c r="O1425" s="58"/>
      <c r="P1425" s="64"/>
      <c r="Q1425" s="58"/>
      <c r="R1425" s="52"/>
      <c r="S1425" s="60"/>
      <c r="T1425" s="60"/>
      <c r="U1425" s="60"/>
      <c r="V1425" s="60"/>
      <c r="W1425" s="20"/>
      <c r="X1425" s="19"/>
      <c r="Y1425" s="19"/>
      <c r="XEU1425" s="189"/>
      <c r="XEV1425" s="189"/>
      <c r="XEW1425" s="189"/>
      <c r="XEX1425" s="189"/>
      <c r="XEY1425" s="189"/>
      <c r="XEZ1425" s="189"/>
      <c r="XFA1425" s="189"/>
      <c r="XFB1425" s="189"/>
      <c r="XFC1425" s="189"/>
      <c r="XFD1425" s="189"/>
    </row>
    <row r="1426" spans="1:25 16375:16384" s="54" customFormat="1" ht="42" customHeight="1" x14ac:dyDescent="0.2">
      <c r="A1426" s="60"/>
      <c r="B1426" s="60"/>
      <c r="C1426" s="61"/>
      <c r="D1426" s="61"/>
      <c r="E1426" s="61"/>
      <c r="F1426" s="61"/>
      <c r="G1426" s="61"/>
      <c r="H1426" s="61"/>
      <c r="I1426" s="60"/>
      <c r="J1426" s="60"/>
      <c r="K1426" s="87"/>
      <c r="L1426" s="62"/>
      <c r="M1426" s="63"/>
      <c r="N1426" s="64"/>
      <c r="O1426" s="58"/>
      <c r="P1426" s="64"/>
      <c r="Q1426" s="58"/>
      <c r="R1426" s="52"/>
      <c r="S1426" s="60"/>
      <c r="T1426" s="60"/>
      <c r="U1426" s="60"/>
      <c r="V1426" s="60"/>
      <c r="W1426" s="20"/>
      <c r="X1426" s="19"/>
      <c r="Y1426" s="19"/>
      <c r="XEU1426" s="189"/>
      <c r="XEV1426" s="189"/>
      <c r="XEW1426" s="189"/>
      <c r="XEX1426" s="189"/>
      <c r="XEY1426" s="189"/>
      <c r="XEZ1426" s="189"/>
      <c r="XFA1426" s="189"/>
      <c r="XFB1426" s="189"/>
      <c r="XFC1426" s="189"/>
      <c r="XFD1426" s="189"/>
    </row>
    <row r="1427" spans="1:25 16375:16384" s="54" customFormat="1" ht="42" customHeight="1" x14ac:dyDescent="0.2">
      <c r="A1427" s="60"/>
      <c r="B1427" s="60"/>
      <c r="C1427" s="61"/>
      <c r="D1427" s="61"/>
      <c r="E1427" s="61"/>
      <c r="F1427" s="61"/>
      <c r="G1427" s="61"/>
      <c r="H1427" s="61"/>
      <c r="I1427" s="60"/>
      <c r="J1427" s="60"/>
      <c r="K1427" s="87"/>
      <c r="L1427" s="62"/>
      <c r="M1427" s="63"/>
      <c r="N1427" s="64"/>
      <c r="O1427" s="58"/>
      <c r="P1427" s="64"/>
      <c r="Q1427" s="58"/>
      <c r="R1427" s="52"/>
      <c r="S1427" s="60"/>
      <c r="T1427" s="60"/>
      <c r="U1427" s="60"/>
      <c r="V1427" s="60"/>
      <c r="W1427" s="20"/>
      <c r="X1427" s="19"/>
      <c r="Y1427" s="19"/>
      <c r="XEU1427" s="189"/>
      <c r="XEV1427" s="189"/>
      <c r="XEW1427" s="189"/>
      <c r="XEX1427" s="189"/>
      <c r="XEY1427" s="189"/>
      <c r="XEZ1427" s="189"/>
      <c r="XFA1427" s="189"/>
      <c r="XFB1427" s="189"/>
      <c r="XFC1427" s="189"/>
      <c r="XFD1427" s="189"/>
    </row>
    <row r="1428" spans="1:25 16375:16384" s="54" customFormat="1" ht="42" customHeight="1" x14ac:dyDescent="0.2">
      <c r="A1428" s="60"/>
      <c r="B1428" s="60"/>
      <c r="C1428" s="61"/>
      <c r="D1428" s="61"/>
      <c r="E1428" s="61"/>
      <c r="F1428" s="61"/>
      <c r="G1428" s="61"/>
      <c r="H1428" s="61"/>
      <c r="I1428" s="60"/>
      <c r="J1428" s="60"/>
      <c r="K1428" s="87"/>
      <c r="L1428" s="62"/>
      <c r="M1428" s="63"/>
      <c r="N1428" s="64"/>
      <c r="O1428" s="58"/>
      <c r="P1428" s="64"/>
      <c r="Q1428" s="58"/>
      <c r="R1428" s="52"/>
      <c r="S1428" s="60"/>
      <c r="T1428" s="60"/>
      <c r="U1428" s="60"/>
      <c r="V1428" s="60"/>
      <c r="W1428" s="20"/>
      <c r="X1428" s="19"/>
      <c r="Y1428" s="19"/>
      <c r="XEU1428" s="189"/>
      <c r="XEV1428" s="189"/>
      <c r="XEW1428" s="189"/>
      <c r="XEX1428" s="189"/>
      <c r="XEY1428" s="189"/>
      <c r="XEZ1428" s="189"/>
      <c r="XFA1428" s="189"/>
      <c r="XFB1428" s="189"/>
      <c r="XFC1428" s="189"/>
      <c r="XFD1428" s="189"/>
    </row>
    <row r="1429" spans="1:25 16375:16384" s="54" customFormat="1" ht="42" customHeight="1" x14ac:dyDescent="0.2">
      <c r="A1429" s="60"/>
      <c r="B1429" s="60"/>
      <c r="C1429" s="61"/>
      <c r="D1429" s="61"/>
      <c r="E1429" s="61"/>
      <c r="F1429" s="61"/>
      <c r="G1429" s="61"/>
      <c r="H1429" s="61"/>
      <c r="I1429" s="60"/>
      <c r="J1429" s="60"/>
      <c r="K1429" s="87"/>
      <c r="L1429" s="62"/>
      <c r="M1429" s="63"/>
      <c r="N1429" s="64"/>
      <c r="O1429" s="58"/>
      <c r="P1429" s="64"/>
      <c r="Q1429" s="58"/>
      <c r="R1429" s="52"/>
      <c r="S1429" s="60"/>
      <c r="T1429" s="60"/>
      <c r="U1429" s="60"/>
      <c r="V1429" s="60"/>
      <c r="W1429" s="20"/>
      <c r="X1429" s="19"/>
      <c r="Y1429" s="19"/>
      <c r="XEU1429" s="189"/>
      <c r="XEV1429" s="189"/>
      <c r="XEW1429" s="189"/>
      <c r="XEX1429" s="189"/>
      <c r="XEY1429" s="189"/>
      <c r="XEZ1429" s="189"/>
      <c r="XFA1429" s="189"/>
      <c r="XFB1429" s="189"/>
      <c r="XFC1429" s="189"/>
      <c r="XFD1429" s="189"/>
    </row>
    <row r="1430" spans="1:25 16375:16384" s="54" customFormat="1" ht="42" customHeight="1" x14ac:dyDescent="0.2">
      <c r="A1430" s="60"/>
      <c r="B1430" s="60"/>
      <c r="C1430" s="61"/>
      <c r="D1430" s="61"/>
      <c r="E1430" s="61"/>
      <c r="F1430" s="61"/>
      <c r="G1430" s="61"/>
      <c r="H1430" s="61"/>
      <c r="I1430" s="60"/>
      <c r="J1430" s="60"/>
      <c r="K1430" s="87"/>
      <c r="L1430" s="62"/>
      <c r="M1430" s="63"/>
      <c r="N1430" s="64"/>
      <c r="O1430" s="58"/>
      <c r="P1430" s="64"/>
      <c r="Q1430" s="58"/>
      <c r="R1430" s="52"/>
      <c r="S1430" s="60"/>
      <c r="T1430" s="60"/>
      <c r="U1430" s="60"/>
      <c r="V1430" s="60"/>
      <c r="W1430" s="20"/>
      <c r="X1430" s="19"/>
      <c r="Y1430" s="19"/>
      <c r="XEU1430" s="189"/>
      <c r="XEV1430" s="189"/>
      <c r="XEW1430" s="189"/>
      <c r="XEX1430" s="189"/>
      <c r="XEY1430" s="189"/>
      <c r="XEZ1430" s="189"/>
      <c r="XFA1430" s="189"/>
      <c r="XFB1430" s="189"/>
      <c r="XFC1430" s="189"/>
      <c r="XFD1430" s="189"/>
    </row>
    <row r="1431" spans="1:25 16375:16384" s="54" customFormat="1" ht="42" customHeight="1" x14ac:dyDescent="0.2">
      <c r="A1431" s="60"/>
      <c r="B1431" s="60"/>
      <c r="C1431" s="61"/>
      <c r="D1431" s="61"/>
      <c r="E1431" s="61"/>
      <c r="F1431" s="61"/>
      <c r="G1431" s="61"/>
      <c r="H1431" s="61"/>
      <c r="I1431" s="60"/>
      <c r="J1431" s="60"/>
      <c r="K1431" s="87"/>
      <c r="L1431" s="62"/>
      <c r="M1431" s="63"/>
      <c r="N1431" s="64"/>
      <c r="O1431" s="58"/>
      <c r="P1431" s="64"/>
      <c r="Q1431" s="58"/>
      <c r="R1431" s="52"/>
      <c r="S1431" s="60"/>
      <c r="T1431" s="60"/>
      <c r="U1431" s="60"/>
      <c r="V1431" s="60"/>
      <c r="W1431" s="20"/>
      <c r="X1431" s="19"/>
      <c r="Y1431" s="19"/>
      <c r="XEU1431" s="189"/>
      <c r="XEV1431" s="189"/>
      <c r="XEW1431" s="189"/>
      <c r="XEX1431" s="189"/>
      <c r="XEY1431" s="189"/>
      <c r="XEZ1431" s="189"/>
      <c r="XFA1431" s="189"/>
      <c r="XFB1431" s="189"/>
      <c r="XFC1431" s="189"/>
      <c r="XFD1431" s="189"/>
    </row>
    <row r="1432" spans="1:25 16375:16384" s="54" customFormat="1" ht="42" customHeight="1" x14ac:dyDescent="0.2">
      <c r="A1432" s="60"/>
      <c r="B1432" s="60"/>
      <c r="C1432" s="61"/>
      <c r="D1432" s="61"/>
      <c r="E1432" s="61"/>
      <c r="F1432" s="61"/>
      <c r="G1432" s="61"/>
      <c r="H1432" s="61"/>
      <c r="I1432" s="60"/>
      <c r="J1432" s="60"/>
      <c r="K1432" s="87"/>
      <c r="L1432" s="62"/>
      <c r="M1432" s="63"/>
      <c r="N1432" s="64"/>
      <c r="O1432" s="58"/>
      <c r="P1432" s="64"/>
      <c r="Q1432" s="58"/>
      <c r="R1432" s="52"/>
      <c r="S1432" s="60"/>
      <c r="T1432" s="60"/>
      <c r="U1432" s="60"/>
      <c r="V1432" s="60"/>
      <c r="W1432" s="20"/>
      <c r="X1432" s="19"/>
      <c r="Y1432" s="19"/>
      <c r="XEU1432" s="189"/>
      <c r="XEV1432" s="189"/>
      <c r="XEW1432" s="189"/>
      <c r="XEX1432" s="189"/>
      <c r="XEY1432" s="189"/>
      <c r="XEZ1432" s="189"/>
      <c r="XFA1432" s="189"/>
      <c r="XFB1432" s="189"/>
      <c r="XFC1432" s="189"/>
      <c r="XFD1432" s="189"/>
    </row>
    <row r="1433" spans="1:25 16375:16384" s="54" customFormat="1" ht="42" customHeight="1" x14ac:dyDescent="0.2">
      <c r="A1433" s="60"/>
      <c r="B1433" s="60"/>
      <c r="C1433" s="61"/>
      <c r="D1433" s="61"/>
      <c r="E1433" s="61"/>
      <c r="F1433" s="61"/>
      <c r="G1433" s="61"/>
      <c r="H1433" s="61"/>
      <c r="I1433" s="60"/>
      <c r="J1433" s="60"/>
      <c r="K1433" s="87"/>
      <c r="L1433" s="62"/>
      <c r="M1433" s="63"/>
      <c r="N1433" s="64"/>
      <c r="O1433" s="58"/>
      <c r="P1433" s="64"/>
      <c r="Q1433" s="58"/>
      <c r="R1433" s="52"/>
      <c r="S1433" s="60"/>
      <c r="T1433" s="60"/>
      <c r="U1433" s="60"/>
      <c r="V1433" s="60"/>
      <c r="W1433" s="20"/>
      <c r="X1433" s="19"/>
      <c r="Y1433" s="19"/>
      <c r="XEU1433" s="189"/>
      <c r="XEV1433" s="189"/>
      <c r="XEW1433" s="189"/>
      <c r="XEX1433" s="189"/>
      <c r="XEY1433" s="189"/>
      <c r="XEZ1433" s="189"/>
      <c r="XFA1433" s="189"/>
      <c r="XFB1433" s="189"/>
      <c r="XFC1433" s="189"/>
      <c r="XFD1433" s="189"/>
    </row>
    <row r="1434" spans="1:25 16375:16384" s="54" customFormat="1" ht="42" customHeight="1" x14ac:dyDescent="0.2">
      <c r="A1434" s="60"/>
      <c r="B1434" s="60"/>
      <c r="C1434" s="61"/>
      <c r="D1434" s="61"/>
      <c r="E1434" s="61"/>
      <c r="F1434" s="61"/>
      <c r="G1434" s="61"/>
      <c r="H1434" s="61"/>
      <c r="I1434" s="60"/>
      <c r="J1434" s="60"/>
      <c r="K1434" s="87"/>
      <c r="L1434" s="62"/>
      <c r="M1434" s="63"/>
      <c r="N1434" s="64"/>
      <c r="O1434" s="58"/>
      <c r="P1434" s="64"/>
      <c r="Q1434" s="58"/>
      <c r="R1434" s="52"/>
      <c r="S1434" s="60"/>
      <c r="T1434" s="60"/>
      <c r="U1434" s="60"/>
      <c r="V1434" s="60"/>
      <c r="W1434" s="20"/>
      <c r="X1434" s="19"/>
      <c r="Y1434" s="19"/>
      <c r="XEU1434" s="189"/>
      <c r="XEV1434" s="189"/>
      <c r="XEW1434" s="189"/>
      <c r="XEX1434" s="189"/>
      <c r="XEY1434" s="189"/>
      <c r="XEZ1434" s="189"/>
      <c r="XFA1434" s="189"/>
      <c r="XFB1434" s="189"/>
      <c r="XFC1434" s="189"/>
      <c r="XFD1434" s="189"/>
    </row>
    <row r="1435" spans="1:25 16375:16384" s="54" customFormat="1" ht="42" customHeight="1" x14ac:dyDescent="0.2">
      <c r="A1435" s="60"/>
      <c r="B1435" s="60"/>
      <c r="C1435" s="61"/>
      <c r="D1435" s="61"/>
      <c r="E1435" s="61"/>
      <c r="F1435" s="61"/>
      <c r="G1435" s="61"/>
      <c r="H1435" s="61"/>
      <c r="I1435" s="60"/>
      <c r="J1435" s="60"/>
      <c r="K1435" s="87"/>
      <c r="L1435" s="62"/>
      <c r="M1435" s="63"/>
      <c r="N1435" s="64"/>
      <c r="O1435" s="58"/>
      <c r="P1435" s="64"/>
      <c r="Q1435" s="58"/>
      <c r="R1435" s="52"/>
      <c r="S1435" s="60"/>
      <c r="T1435" s="60"/>
      <c r="U1435" s="60"/>
      <c r="V1435" s="60"/>
      <c r="W1435" s="20"/>
      <c r="X1435" s="19"/>
      <c r="Y1435" s="19"/>
      <c r="XEU1435" s="189"/>
      <c r="XEV1435" s="189"/>
      <c r="XEW1435" s="189"/>
      <c r="XEX1435" s="189"/>
      <c r="XEY1435" s="189"/>
      <c r="XEZ1435" s="189"/>
      <c r="XFA1435" s="189"/>
      <c r="XFB1435" s="189"/>
      <c r="XFC1435" s="189"/>
      <c r="XFD1435" s="189"/>
    </row>
    <row r="1436" spans="1:25 16375:16384" s="54" customFormat="1" ht="42" customHeight="1" x14ac:dyDescent="0.2">
      <c r="A1436" s="60"/>
      <c r="B1436" s="60"/>
      <c r="C1436" s="61"/>
      <c r="D1436" s="61"/>
      <c r="E1436" s="61"/>
      <c r="F1436" s="61"/>
      <c r="G1436" s="61"/>
      <c r="H1436" s="61"/>
      <c r="I1436" s="60"/>
      <c r="J1436" s="60"/>
      <c r="K1436" s="87"/>
      <c r="L1436" s="62"/>
      <c r="M1436" s="63"/>
      <c r="N1436" s="64"/>
      <c r="O1436" s="58"/>
      <c r="P1436" s="64"/>
      <c r="Q1436" s="58"/>
      <c r="R1436" s="52"/>
      <c r="S1436" s="60"/>
      <c r="T1436" s="60"/>
      <c r="U1436" s="60"/>
      <c r="V1436" s="60"/>
      <c r="W1436" s="20"/>
      <c r="X1436" s="19"/>
      <c r="Y1436" s="19"/>
      <c r="XEU1436" s="189"/>
      <c r="XEV1436" s="189"/>
      <c r="XEW1436" s="189"/>
      <c r="XEX1436" s="189"/>
      <c r="XEY1436" s="189"/>
      <c r="XEZ1436" s="189"/>
      <c r="XFA1436" s="189"/>
      <c r="XFB1436" s="189"/>
      <c r="XFC1436" s="189"/>
      <c r="XFD1436" s="189"/>
    </row>
    <row r="1437" spans="1:25 16375:16384" s="54" customFormat="1" ht="42" customHeight="1" x14ac:dyDescent="0.2">
      <c r="A1437" s="60"/>
      <c r="B1437" s="60"/>
      <c r="C1437" s="61"/>
      <c r="D1437" s="61"/>
      <c r="E1437" s="61"/>
      <c r="F1437" s="61"/>
      <c r="G1437" s="61"/>
      <c r="H1437" s="61"/>
      <c r="I1437" s="60"/>
      <c r="J1437" s="60"/>
      <c r="K1437" s="87"/>
      <c r="L1437" s="62"/>
      <c r="M1437" s="63"/>
      <c r="N1437" s="64"/>
      <c r="O1437" s="58"/>
      <c r="P1437" s="64"/>
      <c r="Q1437" s="58"/>
      <c r="R1437" s="52"/>
      <c r="S1437" s="60"/>
      <c r="T1437" s="60"/>
      <c r="U1437" s="60"/>
      <c r="V1437" s="60"/>
      <c r="W1437" s="20"/>
      <c r="X1437" s="19"/>
      <c r="Y1437" s="19"/>
      <c r="XEU1437" s="189"/>
      <c r="XEV1437" s="189"/>
      <c r="XEW1437" s="189"/>
      <c r="XEX1437" s="189"/>
      <c r="XEY1437" s="189"/>
      <c r="XEZ1437" s="189"/>
      <c r="XFA1437" s="189"/>
      <c r="XFB1437" s="189"/>
      <c r="XFC1437" s="189"/>
      <c r="XFD1437" s="189"/>
    </row>
    <row r="1438" spans="1:25 16375:16384" s="54" customFormat="1" ht="42" customHeight="1" x14ac:dyDescent="0.2">
      <c r="A1438" s="60"/>
      <c r="B1438" s="60"/>
      <c r="C1438" s="61"/>
      <c r="D1438" s="61"/>
      <c r="E1438" s="61"/>
      <c r="F1438" s="61"/>
      <c r="G1438" s="61"/>
      <c r="H1438" s="61"/>
      <c r="I1438" s="60"/>
      <c r="J1438" s="60"/>
      <c r="K1438" s="87"/>
      <c r="L1438" s="62"/>
      <c r="M1438" s="63"/>
      <c r="N1438" s="64"/>
      <c r="O1438" s="58"/>
      <c r="P1438" s="64"/>
      <c r="Q1438" s="58"/>
      <c r="R1438" s="52"/>
      <c r="S1438" s="60"/>
      <c r="T1438" s="60"/>
      <c r="U1438" s="60"/>
      <c r="V1438" s="60"/>
      <c r="W1438" s="20"/>
      <c r="X1438" s="19"/>
      <c r="Y1438" s="19"/>
      <c r="XEU1438" s="189"/>
      <c r="XEV1438" s="189"/>
      <c r="XEW1438" s="189"/>
      <c r="XEX1438" s="189"/>
      <c r="XEY1438" s="189"/>
      <c r="XEZ1438" s="189"/>
      <c r="XFA1438" s="189"/>
      <c r="XFB1438" s="189"/>
      <c r="XFC1438" s="189"/>
      <c r="XFD1438" s="189"/>
    </row>
    <row r="1439" spans="1:25 16375:16384" s="54" customFormat="1" ht="42" customHeight="1" x14ac:dyDescent="0.2">
      <c r="A1439" s="60"/>
      <c r="B1439" s="60"/>
      <c r="C1439" s="61"/>
      <c r="D1439" s="61"/>
      <c r="E1439" s="61"/>
      <c r="F1439" s="61"/>
      <c r="G1439" s="61"/>
      <c r="H1439" s="61"/>
      <c r="I1439" s="60"/>
      <c r="J1439" s="60"/>
      <c r="K1439" s="87"/>
      <c r="L1439" s="62"/>
      <c r="M1439" s="63"/>
      <c r="N1439" s="64"/>
      <c r="O1439" s="58"/>
      <c r="P1439" s="64"/>
      <c r="Q1439" s="58"/>
      <c r="R1439" s="52"/>
      <c r="S1439" s="60"/>
      <c r="T1439" s="60"/>
      <c r="U1439" s="60"/>
      <c r="V1439" s="60"/>
      <c r="W1439" s="20"/>
      <c r="X1439" s="19"/>
      <c r="Y1439" s="19"/>
      <c r="XEU1439" s="189"/>
      <c r="XEV1439" s="189"/>
      <c r="XEW1439" s="189"/>
      <c r="XEX1439" s="189"/>
      <c r="XEY1439" s="189"/>
      <c r="XEZ1439" s="189"/>
      <c r="XFA1439" s="189"/>
      <c r="XFB1439" s="189"/>
      <c r="XFC1439" s="189"/>
      <c r="XFD1439" s="189"/>
    </row>
    <row r="1440" spans="1:25 16375:16384" s="54" customFormat="1" ht="42" customHeight="1" x14ac:dyDescent="0.2">
      <c r="A1440" s="60"/>
      <c r="B1440" s="60"/>
      <c r="C1440" s="61"/>
      <c r="D1440" s="61"/>
      <c r="E1440" s="61"/>
      <c r="F1440" s="61"/>
      <c r="G1440" s="61"/>
      <c r="H1440" s="61"/>
      <c r="I1440" s="60"/>
      <c r="J1440" s="60"/>
      <c r="K1440" s="87"/>
      <c r="L1440" s="62"/>
      <c r="M1440" s="63"/>
      <c r="N1440" s="64"/>
      <c r="O1440" s="58"/>
      <c r="P1440" s="64"/>
      <c r="Q1440" s="58"/>
      <c r="R1440" s="52"/>
      <c r="S1440" s="60"/>
      <c r="T1440" s="60"/>
      <c r="U1440" s="60"/>
      <c r="V1440" s="60"/>
      <c r="W1440" s="20"/>
      <c r="X1440" s="19"/>
      <c r="Y1440" s="19"/>
      <c r="XEU1440" s="189"/>
      <c r="XEV1440" s="189"/>
      <c r="XEW1440" s="189"/>
      <c r="XEX1440" s="189"/>
      <c r="XEY1440" s="189"/>
      <c r="XEZ1440" s="189"/>
      <c r="XFA1440" s="189"/>
      <c r="XFB1440" s="189"/>
      <c r="XFC1440" s="189"/>
      <c r="XFD1440" s="189"/>
    </row>
    <row r="1441" spans="1:25 16375:16384" s="54" customFormat="1" ht="42" customHeight="1" x14ac:dyDescent="0.2">
      <c r="A1441" s="60"/>
      <c r="B1441" s="60"/>
      <c r="C1441" s="61"/>
      <c r="D1441" s="61"/>
      <c r="E1441" s="61"/>
      <c r="F1441" s="61"/>
      <c r="G1441" s="61"/>
      <c r="H1441" s="61"/>
      <c r="I1441" s="60"/>
      <c r="J1441" s="60"/>
      <c r="K1441" s="87"/>
      <c r="L1441" s="62"/>
      <c r="M1441" s="63"/>
      <c r="N1441" s="64"/>
      <c r="O1441" s="58"/>
      <c r="P1441" s="64"/>
      <c r="Q1441" s="58"/>
      <c r="R1441" s="52"/>
      <c r="S1441" s="60"/>
      <c r="T1441" s="60"/>
      <c r="U1441" s="60"/>
      <c r="V1441" s="60"/>
      <c r="W1441" s="20"/>
      <c r="X1441" s="19"/>
      <c r="Y1441" s="19"/>
      <c r="XEU1441" s="189"/>
      <c r="XEV1441" s="189"/>
      <c r="XEW1441" s="189"/>
      <c r="XEX1441" s="189"/>
      <c r="XEY1441" s="189"/>
      <c r="XEZ1441" s="189"/>
      <c r="XFA1441" s="189"/>
      <c r="XFB1441" s="189"/>
      <c r="XFC1441" s="189"/>
      <c r="XFD1441" s="189"/>
    </row>
    <row r="1442" spans="1:25 16375:16384" s="54" customFormat="1" ht="42" customHeight="1" x14ac:dyDescent="0.2">
      <c r="A1442" s="60"/>
      <c r="B1442" s="60"/>
      <c r="C1442" s="61"/>
      <c r="D1442" s="61"/>
      <c r="E1442" s="61"/>
      <c r="F1442" s="61"/>
      <c r="G1442" s="61"/>
      <c r="H1442" s="61"/>
      <c r="I1442" s="60"/>
      <c r="J1442" s="60"/>
      <c r="K1442" s="87"/>
      <c r="L1442" s="62"/>
      <c r="M1442" s="63"/>
      <c r="N1442" s="64"/>
      <c r="O1442" s="58"/>
      <c r="P1442" s="64"/>
      <c r="Q1442" s="58"/>
      <c r="R1442" s="52"/>
      <c r="S1442" s="60"/>
      <c r="T1442" s="60"/>
      <c r="U1442" s="60"/>
      <c r="V1442" s="60"/>
      <c r="W1442" s="20"/>
      <c r="X1442" s="19"/>
      <c r="Y1442" s="19"/>
      <c r="XEU1442" s="189"/>
      <c r="XEV1442" s="189"/>
      <c r="XEW1442" s="189"/>
      <c r="XEX1442" s="189"/>
      <c r="XEY1442" s="189"/>
      <c r="XEZ1442" s="189"/>
      <c r="XFA1442" s="189"/>
      <c r="XFB1442" s="189"/>
      <c r="XFC1442" s="189"/>
      <c r="XFD1442" s="189"/>
    </row>
    <row r="1443" spans="1:25 16375:16384" s="54" customFormat="1" ht="42" customHeight="1" x14ac:dyDescent="0.2">
      <c r="A1443" s="60"/>
      <c r="B1443" s="60"/>
      <c r="C1443" s="61"/>
      <c r="D1443" s="61"/>
      <c r="E1443" s="61"/>
      <c r="F1443" s="61"/>
      <c r="G1443" s="61"/>
      <c r="H1443" s="61"/>
      <c r="I1443" s="60"/>
      <c r="J1443" s="60"/>
      <c r="K1443" s="87"/>
      <c r="L1443" s="62"/>
      <c r="M1443" s="63"/>
      <c r="N1443" s="64"/>
      <c r="O1443" s="58"/>
      <c r="P1443" s="64"/>
      <c r="Q1443" s="58"/>
      <c r="R1443" s="52"/>
      <c r="S1443" s="60"/>
      <c r="T1443" s="60"/>
      <c r="U1443" s="60"/>
      <c r="V1443" s="60"/>
      <c r="W1443" s="20"/>
      <c r="X1443" s="19"/>
      <c r="Y1443" s="19"/>
      <c r="XEU1443" s="189"/>
      <c r="XEV1443" s="189"/>
      <c r="XEW1443" s="189"/>
      <c r="XEX1443" s="189"/>
      <c r="XEY1443" s="189"/>
      <c r="XEZ1443" s="189"/>
      <c r="XFA1443" s="189"/>
      <c r="XFB1443" s="189"/>
      <c r="XFC1443" s="189"/>
      <c r="XFD1443" s="189"/>
    </row>
    <row r="1444" spans="1:25 16375:16384" s="54" customFormat="1" ht="42" customHeight="1" x14ac:dyDescent="0.2">
      <c r="A1444" s="60"/>
      <c r="B1444" s="60"/>
      <c r="C1444" s="61"/>
      <c r="D1444" s="61"/>
      <c r="E1444" s="61"/>
      <c r="F1444" s="61"/>
      <c r="G1444" s="61"/>
      <c r="H1444" s="61"/>
      <c r="I1444" s="60"/>
      <c r="J1444" s="60"/>
      <c r="K1444" s="87"/>
      <c r="L1444" s="62"/>
      <c r="M1444" s="63"/>
      <c r="N1444" s="64"/>
      <c r="O1444" s="58"/>
      <c r="P1444" s="64"/>
      <c r="Q1444" s="58"/>
      <c r="R1444" s="52"/>
      <c r="S1444" s="60"/>
      <c r="T1444" s="60"/>
      <c r="U1444" s="60"/>
      <c r="V1444" s="60"/>
      <c r="W1444" s="20"/>
      <c r="X1444" s="19"/>
      <c r="Y1444" s="19"/>
      <c r="XEU1444" s="189"/>
      <c r="XEV1444" s="189"/>
      <c r="XEW1444" s="189"/>
      <c r="XEX1444" s="189"/>
      <c r="XEY1444" s="189"/>
      <c r="XEZ1444" s="189"/>
      <c r="XFA1444" s="189"/>
      <c r="XFB1444" s="189"/>
      <c r="XFC1444" s="189"/>
      <c r="XFD1444" s="189"/>
    </row>
    <row r="1445" spans="1:25 16375:16384" s="54" customFormat="1" ht="42" customHeight="1" x14ac:dyDescent="0.2">
      <c r="A1445" s="60"/>
      <c r="B1445" s="60"/>
      <c r="C1445" s="61"/>
      <c r="D1445" s="61"/>
      <c r="E1445" s="61"/>
      <c r="F1445" s="61"/>
      <c r="G1445" s="61"/>
      <c r="H1445" s="61"/>
      <c r="I1445" s="60"/>
      <c r="J1445" s="60"/>
      <c r="K1445" s="87"/>
      <c r="L1445" s="62"/>
      <c r="M1445" s="63"/>
      <c r="N1445" s="64"/>
      <c r="O1445" s="58"/>
      <c r="P1445" s="64"/>
      <c r="Q1445" s="58"/>
      <c r="R1445" s="52"/>
      <c r="S1445" s="60"/>
      <c r="T1445" s="60"/>
      <c r="U1445" s="60"/>
      <c r="V1445" s="60"/>
      <c r="W1445" s="20"/>
      <c r="X1445" s="19"/>
      <c r="Y1445" s="19"/>
      <c r="XEU1445" s="189"/>
      <c r="XEV1445" s="189"/>
      <c r="XEW1445" s="189"/>
      <c r="XEX1445" s="189"/>
      <c r="XEY1445" s="189"/>
      <c r="XEZ1445" s="189"/>
      <c r="XFA1445" s="189"/>
      <c r="XFB1445" s="189"/>
      <c r="XFC1445" s="189"/>
      <c r="XFD1445" s="189"/>
    </row>
    <row r="1446" spans="1:25 16375:16384" s="54" customFormat="1" ht="42" customHeight="1" x14ac:dyDescent="0.2">
      <c r="A1446" s="60"/>
      <c r="B1446" s="60"/>
      <c r="C1446" s="61"/>
      <c r="D1446" s="61"/>
      <c r="E1446" s="61"/>
      <c r="F1446" s="61"/>
      <c r="G1446" s="61"/>
      <c r="H1446" s="61"/>
      <c r="I1446" s="60"/>
      <c r="J1446" s="60"/>
      <c r="K1446" s="87"/>
      <c r="L1446" s="62"/>
      <c r="M1446" s="63"/>
      <c r="N1446" s="64"/>
      <c r="O1446" s="58"/>
      <c r="P1446" s="64"/>
      <c r="Q1446" s="58"/>
      <c r="R1446" s="52"/>
      <c r="S1446" s="60"/>
      <c r="T1446" s="60"/>
      <c r="U1446" s="60"/>
      <c r="V1446" s="60"/>
      <c r="W1446" s="20"/>
      <c r="X1446" s="19"/>
      <c r="Y1446" s="19"/>
      <c r="XEU1446" s="189"/>
      <c r="XEV1446" s="189"/>
      <c r="XEW1446" s="189"/>
      <c r="XEX1446" s="189"/>
      <c r="XEY1446" s="189"/>
      <c r="XEZ1446" s="189"/>
      <c r="XFA1446" s="189"/>
      <c r="XFB1446" s="189"/>
      <c r="XFC1446" s="189"/>
      <c r="XFD1446" s="189"/>
    </row>
    <row r="1447" spans="1:25 16375:16384" s="54" customFormat="1" ht="42" customHeight="1" x14ac:dyDescent="0.2">
      <c r="A1447" s="60"/>
      <c r="B1447" s="60"/>
      <c r="C1447" s="61"/>
      <c r="D1447" s="61"/>
      <c r="E1447" s="61"/>
      <c r="F1447" s="61"/>
      <c r="G1447" s="61"/>
      <c r="H1447" s="61"/>
      <c r="I1447" s="60"/>
      <c r="J1447" s="60"/>
      <c r="K1447" s="87"/>
      <c r="L1447" s="62"/>
      <c r="M1447" s="63"/>
      <c r="N1447" s="64"/>
      <c r="O1447" s="58"/>
      <c r="P1447" s="64"/>
      <c r="Q1447" s="58"/>
      <c r="R1447" s="52"/>
      <c r="S1447" s="60"/>
      <c r="T1447" s="60"/>
      <c r="U1447" s="60"/>
      <c r="V1447" s="60"/>
      <c r="W1447" s="20"/>
      <c r="X1447" s="19"/>
      <c r="Y1447" s="19"/>
      <c r="XEU1447" s="189"/>
      <c r="XEV1447" s="189"/>
      <c r="XEW1447" s="189"/>
      <c r="XEX1447" s="189"/>
      <c r="XEY1447" s="189"/>
      <c r="XEZ1447" s="189"/>
      <c r="XFA1447" s="189"/>
      <c r="XFB1447" s="189"/>
      <c r="XFC1447" s="189"/>
      <c r="XFD1447" s="189"/>
    </row>
    <row r="1448" spans="1:25 16375:16384" s="54" customFormat="1" ht="42" customHeight="1" x14ac:dyDescent="0.2">
      <c r="A1448" s="60"/>
      <c r="B1448" s="60"/>
      <c r="C1448" s="61"/>
      <c r="D1448" s="61"/>
      <c r="E1448" s="61"/>
      <c r="F1448" s="61"/>
      <c r="G1448" s="61"/>
      <c r="H1448" s="61"/>
      <c r="I1448" s="60"/>
      <c r="J1448" s="60"/>
      <c r="K1448" s="87"/>
      <c r="L1448" s="62"/>
      <c r="M1448" s="63"/>
      <c r="N1448" s="64"/>
      <c r="O1448" s="58"/>
      <c r="P1448" s="64"/>
      <c r="Q1448" s="58"/>
      <c r="R1448" s="52"/>
      <c r="S1448" s="60"/>
      <c r="T1448" s="60"/>
      <c r="U1448" s="60"/>
      <c r="V1448" s="60"/>
      <c r="W1448" s="20"/>
      <c r="X1448" s="19"/>
      <c r="Y1448" s="19"/>
      <c r="XEU1448" s="189"/>
      <c r="XEV1448" s="189"/>
      <c r="XEW1448" s="189"/>
      <c r="XEX1448" s="189"/>
      <c r="XEY1448" s="189"/>
      <c r="XEZ1448" s="189"/>
      <c r="XFA1448" s="189"/>
      <c r="XFB1448" s="189"/>
      <c r="XFC1448" s="189"/>
      <c r="XFD1448" s="189"/>
    </row>
    <row r="1449" spans="1:25 16375:16384" s="54" customFormat="1" ht="42" customHeight="1" x14ac:dyDescent="0.2">
      <c r="A1449" s="60"/>
      <c r="B1449" s="60"/>
      <c r="C1449" s="61"/>
      <c r="D1449" s="61"/>
      <c r="E1449" s="61"/>
      <c r="F1449" s="61"/>
      <c r="G1449" s="61"/>
      <c r="H1449" s="61"/>
      <c r="I1449" s="60"/>
      <c r="J1449" s="60"/>
      <c r="K1449" s="87"/>
      <c r="L1449" s="62"/>
      <c r="M1449" s="63"/>
      <c r="N1449" s="64"/>
      <c r="O1449" s="58"/>
      <c r="P1449" s="64"/>
      <c r="Q1449" s="58"/>
      <c r="R1449" s="52"/>
      <c r="S1449" s="60"/>
      <c r="T1449" s="60"/>
      <c r="U1449" s="60"/>
      <c r="V1449" s="60"/>
      <c r="W1449" s="20"/>
      <c r="X1449" s="19"/>
      <c r="Y1449" s="19"/>
      <c r="XEU1449" s="189"/>
      <c r="XEV1449" s="189"/>
      <c r="XEW1449" s="189"/>
      <c r="XEX1449" s="189"/>
      <c r="XEY1449" s="189"/>
      <c r="XEZ1449" s="189"/>
      <c r="XFA1449" s="189"/>
      <c r="XFB1449" s="189"/>
      <c r="XFC1449" s="189"/>
      <c r="XFD1449" s="189"/>
    </row>
    <row r="1450" spans="1:25 16375:16384" s="54" customFormat="1" ht="42" customHeight="1" x14ac:dyDescent="0.2">
      <c r="A1450" s="60"/>
      <c r="B1450" s="60"/>
      <c r="C1450" s="61"/>
      <c r="D1450" s="61"/>
      <c r="E1450" s="61"/>
      <c r="F1450" s="61"/>
      <c r="G1450" s="61"/>
      <c r="H1450" s="61"/>
      <c r="I1450" s="60"/>
      <c r="J1450" s="60"/>
      <c r="K1450" s="87"/>
      <c r="L1450" s="62"/>
      <c r="M1450" s="63"/>
      <c r="N1450" s="64"/>
      <c r="O1450" s="58"/>
      <c r="P1450" s="64"/>
      <c r="Q1450" s="58"/>
      <c r="R1450" s="52"/>
      <c r="S1450" s="60"/>
      <c r="T1450" s="60"/>
      <c r="U1450" s="60"/>
      <c r="V1450" s="60"/>
      <c r="W1450" s="20"/>
      <c r="X1450" s="19"/>
      <c r="Y1450" s="19"/>
      <c r="XEU1450" s="189"/>
      <c r="XEV1450" s="189"/>
      <c r="XEW1450" s="189"/>
      <c r="XEX1450" s="189"/>
      <c r="XEY1450" s="189"/>
      <c r="XEZ1450" s="189"/>
      <c r="XFA1450" s="189"/>
      <c r="XFB1450" s="189"/>
      <c r="XFC1450" s="189"/>
      <c r="XFD1450" s="189"/>
    </row>
    <row r="1451" spans="1:25 16375:16384" s="54" customFormat="1" ht="42" customHeight="1" x14ac:dyDescent="0.2">
      <c r="A1451" s="60"/>
      <c r="B1451" s="60"/>
      <c r="C1451" s="61"/>
      <c r="D1451" s="61"/>
      <c r="E1451" s="61"/>
      <c r="F1451" s="61"/>
      <c r="G1451" s="61"/>
      <c r="H1451" s="61"/>
      <c r="I1451" s="60"/>
      <c r="J1451" s="60"/>
      <c r="K1451" s="87"/>
      <c r="L1451" s="62"/>
      <c r="M1451" s="63"/>
      <c r="N1451" s="64"/>
      <c r="O1451" s="58"/>
      <c r="P1451" s="64"/>
      <c r="Q1451" s="58"/>
      <c r="R1451" s="52"/>
      <c r="S1451" s="60"/>
      <c r="T1451" s="60"/>
      <c r="U1451" s="60"/>
      <c r="V1451" s="60"/>
      <c r="W1451" s="20"/>
      <c r="X1451" s="19"/>
      <c r="Y1451" s="19"/>
      <c r="XEU1451" s="189"/>
      <c r="XEV1451" s="189"/>
      <c r="XEW1451" s="189"/>
      <c r="XEX1451" s="189"/>
      <c r="XEY1451" s="189"/>
      <c r="XEZ1451" s="189"/>
      <c r="XFA1451" s="189"/>
      <c r="XFB1451" s="189"/>
      <c r="XFC1451" s="189"/>
      <c r="XFD1451" s="189"/>
    </row>
    <row r="1452" spans="1:25 16375:16384" s="54" customFormat="1" ht="42" customHeight="1" x14ac:dyDescent="0.2">
      <c r="A1452" s="60"/>
      <c r="B1452" s="60"/>
      <c r="C1452" s="61"/>
      <c r="D1452" s="61"/>
      <c r="E1452" s="61"/>
      <c r="F1452" s="61"/>
      <c r="G1452" s="61"/>
      <c r="H1452" s="61"/>
      <c r="I1452" s="60"/>
      <c r="J1452" s="60"/>
      <c r="K1452" s="87"/>
      <c r="L1452" s="62"/>
      <c r="M1452" s="63"/>
      <c r="N1452" s="64"/>
      <c r="O1452" s="58"/>
      <c r="P1452" s="64"/>
      <c r="Q1452" s="58"/>
      <c r="R1452" s="52"/>
      <c r="S1452" s="60"/>
      <c r="T1452" s="60"/>
      <c r="U1452" s="60"/>
      <c r="V1452" s="60"/>
      <c r="W1452" s="20"/>
      <c r="X1452" s="19"/>
      <c r="Y1452" s="19"/>
      <c r="XEU1452" s="189"/>
      <c r="XEV1452" s="189"/>
      <c r="XEW1452" s="189"/>
      <c r="XEX1452" s="189"/>
      <c r="XEY1452" s="189"/>
      <c r="XEZ1452" s="189"/>
      <c r="XFA1452" s="189"/>
      <c r="XFB1452" s="189"/>
      <c r="XFC1452" s="189"/>
      <c r="XFD1452" s="189"/>
    </row>
    <row r="1453" spans="1:25 16375:16384" s="54" customFormat="1" ht="42" customHeight="1" x14ac:dyDescent="0.2">
      <c r="A1453" s="60"/>
      <c r="B1453" s="60"/>
      <c r="C1453" s="61"/>
      <c r="D1453" s="61"/>
      <c r="E1453" s="61"/>
      <c r="F1453" s="61"/>
      <c r="G1453" s="61"/>
      <c r="H1453" s="61"/>
      <c r="I1453" s="60"/>
      <c r="J1453" s="60"/>
      <c r="K1453" s="87"/>
      <c r="L1453" s="62"/>
      <c r="M1453" s="63"/>
      <c r="N1453" s="64"/>
      <c r="O1453" s="58"/>
      <c r="P1453" s="64"/>
      <c r="Q1453" s="58"/>
      <c r="R1453" s="52"/>
      <c r="S1453" s="60"/>
      <c r="T1453" s="60"/>
      <c r="U1453" s="60"/>
      <c r="V1453" s="60"/>
      <c r="W1453" s="20"/>
      <c r="X1453" s="19"/>
      <c r="Y1453" s="19"/>
      <c r="XEU1453" s="189"/>
      <c r="XEV1453" s="189"/>
      <c r="XEW1453" s="189"/>
      <c r="XEX1453" s="189"/>
      <c r="XEY1453" s="189"/>
      <c r="XEZ1453" s="189"/>
      <c r="XFA1453" s="189"/>
      <c r="XFB1453" s="189"/>
      <c r="XFC1453" s="189"/>
      <c r="XFD1453" s="189"/>
    </row>
    <row r="1454" spans="1:25 16375:16384" s="54" customFormat="1" ht="42" customHeight="1" x14ac:dyDescent="0.2">
      <c r="A1454" s="60"/>
      <c r="B1454" s="60"/>
      <c r="C1454" s="61"/>
      <c r="D1454" s="61"/>
      <c r="E1454" s="61"/>
      <c r="F1454" s="61"/>
      <c r="G1454" s="61"/>
      <c r="H1454" s="61"/>
      <c r="I1454" s="60"/>
      <c r="J1454" s="60"/>
      <c r="K1454" s="87"/>
      <c r="L1454" s="62"/>
      <c r="M1454" s="63"/>
      <c r="N1454" s="64"/>
      <c r="O1454" s="58"/>
      <c r="P1454" s="64"/>
      <c r="Q1454" s="58"/>
      <c r="R1454" s="52"/>
      <c r="S1454" s="60"/>
      <c r="T1454" s="60"/>
      <c r="U1454" s="60"/>
      <c r="V1454" s="60"/>
      <c r="W1454" s="20"/>
      <c r="X1454" s="19"/>
      <c r="Y1454" s="19"/>
      <c r="XEU1454" s="189"/>
      <c r="XEV1454" s="189"/>
      <c r="XEW1454" s="189"/>
      <c r="XEX1454" s="189"/>
      <c r="XEY1454" s="189"/>
      <c r="XEZ1454" s="189"/>
      <c r="XFA1454" s="189"/>
      <c r="XFB1454" s="189"/>
      <c r="XFC1454" s="189"/>
      <c r="XFD1454" s="189"/>
    </row>
    <row r="1455" spans="1:25 16375:16384" s="54" customFormat="1" ht="42" customHeight="1" x14ac:dyDescent="0.2">
      <c r="A1455" s="60"/>
      <c r="B1455" s="60"/>
      <c r="C1455" s="61"/>
      <c r="D1455" s="61"/>
      <c r="E1455" s="61"/>
      <c r="F1455" s="61"/>
      <c r="G1455" s="61"/>
      <c r="H1455" s="61"/>
      <c r="I1455" s="60"/>
      <c r="J1455" s="60"/>
      <c r="K1455" s="87"/>
      <c r="L1455" s="62"/>
      <c r="M1455" s="63"/>
      <c r="N1455" s="64"/>
      <c r="O1455" s="58"/>
      <c r="P1455" s="64"/>
      <c r="Q1455" s="58"/>
      <c r="R1455" s="52"/>
      <c r="S1455" s="60"/>
      <c r="T1455" s="60"/>
      <c r="U1455" s="60"/>
      <c r="V1455" s="60"/>
      <c r="W1455" s="20"/>
      <c r="X1455" s="19"/>
      <c r="Y1455" s="19"/>
      <c r="XEU1455" s="189"/>
      <c r="XEV1455" s="189"/>
      <c r="XEW1455" s="189"/>
      <c r="XEX1455" s="189"/>
      <c r="XEY1455" s="189"/>
      <c r="XEZ1455" s="189"/>
      <c r="XFA1455" s="189"/>
      <c r="XFB1455" s="189"/>
      <c r="XFC1455" s="189"/>
      <c r="XFD1455" s="189"/>
    </row>
    <row r="1456" spans="1:25 16375:16384" s="54" customFormat="1" ht="42" customHeight="1" x14ac:dyDescent="0.2">
      <c r="A1456" s="60"/>
      <c r="B1456" s="60"/>
      <c r="C1456" s="61"/>
      <c r="D1456" s="61"/>
      <c r="E1456" s="61"/>
      <c r="F1456" s="61"/>
      <c r="G1456" s="61"/>
      <c r="H1456" s="61"/>
      <c r="I1456" s="60"/>
      <c r="J1456" s="60"/>
      <c r="K1456" s="87"/>
      <c r="L1456" s="62"/>
      <c r="M1456" s="63"/>
      <c r="N1456" s="64"/>
      <c r="O1456" s="58"/>
      <c r="P1456" s="64"/>
      <c r="Q1456" s="58"/>
      <c r="R1456" s="52"/>
      <c r="S1456" s="60"/>
      <c r="T1456" s="60"/>
      <c r="U1456" s="60"/>
      <c r="V1456" s="60"/>
      <c r="W1456" s="20"/>
      <c r="X1456" s="19"/>
      <c r="Y1456" s="19"/>
      <c r="XEU1456" s="189"/>
      <c r="XEV1456" s="189"/>
      <c r="XEW1456" s="189"/>
      <c r="XEX1456" s="189"/>
      <c r="XEY1456" s="189"/>
      <c r="XEZ1456" s="189"/>
      <c r="XFA1456" s="189"/>
      <c r="XFB1456" s="189"/>
      <c r="XFC1456" s="189"/>
      <c r="XFD1456" s="189"/>
    </row>
    <row r="1457" spans="1:25 16375:16384" s="54" customFormat="1" ht="42" customHeight="1" x14ac:dyDescent="0.2">
      <c r="A1457" s="60"/>
      <c r="B1457" s="60"/>
      <c r="C1457" s="61"/>
      <c r="D1457" s="61"/>
      <c r="E1457" s="61"/>
      <c r="F1457" s="61"/>
      <c r="G1457" s="61"/>
      <c r="H1457" s="61"/>
      <c r="I1457" s="60"/>
      <c r="J1457" s="60"/>
      <c r="K1457" s="87"/>
      <c r="L1457" s="62"/>
      <c r="M1457" s="63"/>
      <c r="N1457" s="64"/>
      <c r="O1457" s="58"/>
      <c r="P1457" s="64"/>
      <c r="Q1457" s="58"/>
      <c r="R1457" s="52"/>
      <c r="S1457" s="60"/>
      <c r="T1457" s="60"/>
      <c r="U1457" s="60"/>
      <c r="V1457" s="60"/>
      <c r="W1457" s="20"/>
      <c r="X1457" s="19"/>
      <c r="Y1457" s="19"/>
      <c r="XEU1457" s="189"/>
      <c r="XEV1457" s="189"/>
      <c r="XEW1457" s="189"/>
      <c r="XEX1457" s="189"/>
      <c r="XEY1457" s="189"/>
      <c r="XEZ1457" s="189"/>
      <c r="XFA1457" s="189"/>
      <c r="XFB1457" s="189"/>
      <c r="XFC1457" s="189"/>
      <c r="XFD1457" s="189"/>
    </row>
    <row r="1458" spans="1:25 16375:16384" s="54" customFormat="1" ht="42" customHeight="1" x14ac:dyDescent="0.2">
      <c r="A1458" s="60"/>
      <c r="B1458" s="60"/>
      <c r="C1458" s="61"/>
      <c r="D1458" s="61"/>
      <c r="E1458" s="61"/>
      <c r="F1458" s="61"/>
      <c r="G1458" s="61"/>
      <c r="H1458" s="61"/>
      <c r="I1458" s="60"/>
      <c r="J1458" s="60"/>
      <c r="K1458" s="87"/>
      <c r="L1458" s="62"/>
      <c r="M1458" s="63"/>
      <c r="N1458" s="64"/>
      <c r="O1458" s="58"/>
      <c r="P1458" s="64"/>
      <c r="Q1458" s="58"/>
      <c r="R1458" s="52"/>
      <c r="S1458" s="60"/>
      <c r="T1458" s="60"/>
      <c r="U1458" s="60"/>
      <c r="V1458" s="60"/>
      <c r="W1458" s="20"/>
      <c r="X1458" s="19"/>
      <c r="Y1458" s="19"/>
      <c r="XEU1458" s="189"/>
      <c r="XEV1458" s="189"/>
      <c r="XEW1458" s="189"/>
      <c r="XEX1458" s="189"/>
      <c r="XEY1458" s="189"/>
      <c r="XEZ1458" s="189"/>
      <c r="XFA1458" s="189"/>
      <c r="XFB1458" s="189"/>
      <c r="XFC1458" s="189"/>
      <c r="XFD1458" s="189"/>
    </row>
    <row r="1459" spans="1:25 16375:16384" s="54" customFormat="1" ht="42" customHeight="1" x14ac:dyDescent="0.2">
      <c r="A1459" s="60"/>
      <c r="B1459" s="60"/>
      <c r="C1459" s="61"/>
      <c r="D1459" s="61"/>
      <c r="E1459" s="61"/>
      <c r="F1459" s="61"/>
      <c r="G1459" s="61"/>
      <c r="H1459" s="61"/>
      <c r="I1459" s="60"/>
      <c r="J1459" s="60"/>
      <c r="K1459" s="87"/>
      <c r="L1459" s="62"/>
      <c r="M1459" s="63"/>
      <c r="N1459" s="64"/>
      <c r="O1459" s="58"/>
      <c r="P1459" s="64"/>
      <c r="Q1459" s="58"/>
      <c r="R1459" s="52"/>
      <c r="S1459" s="60"/>
      <c r="T1459" s="60"/>
      <c r="U1459" s="60"/>
      <c r="V1459" s="60"/>
      <c r="W1459" s="20"/>
      <c r="X1459" s="19"/>
      <c r="Y1459" s="19"/>
      <c r="XEU1459" s="189"/>
      <c r="XEV1459" s="189"/>
      <c r="XEW1459" s="189"/>
      <c r="XEX1459" s="189"/>
      <c r="XEY1459" s="189"/>
      <c r="XEZ1459" s="189"/>
      <c r="XFA1459" s="189"/>
      <c r="XFB1459" s="189"/>
      <c r="XFC1459" s="189"/>
      <c r="XFD1459" s="189"/>
    </row>
    <row r="1460" spans="1:25 16375:16384" s="54" customFormat="1" ht="42" customHeight="1" x14ac:dyDescent="0.2">
      <c r="A1460" s="60"/>
      <c r="B1460" s="60"/>
      <c r="C1460" s="61"/>
      <c r="D1460" s="61"/>
      <c r="E1460" s="61"/>
      <c r="F1460" s="61"/>
      <c r="G1460" s="61"/>
      <c r="H1460" s="61"/>
      <c r="I1460" s="60"/>
      <c r="J1460" s="60"/>
      <c r="K1460" s="87"/>
      <c r="L1460" s="62"/>
      <c r="M1460" s="63"/>
      <c r="N1460" s="64"/>
      <c r="O1460" s="58"/>
      <c r="P1460" s="64"/>
      <c r="Q1460" s="58"/>
      <c r="R1460" s="52"/>
      <c r="S1460" s="60"/>
      <c r="T1460" s="60"/>
      <c r="U1460" s="60"/>
      <c r="V1460" s="60"/>
      <c r="W1460" s="20"/>
      <c r="X1460" s="19"/>
      <c r="Y1460" s="19"/>
      <c r="XEU1460" s="189"/>
      <c r="XEV1460" s="189"/>
      <c r="XEW1460" s="189"/>
      <c r="XEX1460" s="189"/>
      <c r="XEY1460" s="189"/>
      <c r="XEZ1460" s="189"/>
      <c r="XFA1460" s="189"/>
      <c r="XFB1460" s="189"/>
      <c r="XFC1460" s="189"/>
      <c r="XFD1460" s="189"/>
    </row>
    <row r="1461" spans="1:25 16375:16384" s="54" customFormat="1" ht="42" customHeight="1" x14ac:dyDescent="0.2">
      <c r="A1461" s="60"/>
      <c r="B1461" s="60"/>
      <c r="C1461" s="61"/>
      <c r="D1461" s="61"/>
      <c r="E1461" s="61"/>
      <c r="F1461" s="61"/>
      <c r="G1461" s="61"/>
      <c r="H1461" s="61"/>
      <c r="I1461" s="60"/>
      <c r="J1461" s="60"/>
      <c r="K1461" s="87"/>
      <c r="L1461" s="62"/>
      <c r="M1461" s="63"/>
      <c r="N1461" s="64"/>
      <c r="O1461" s="58"/>
      <c r="P1461" s="64"/>
      <c r="Q1461" s="58"/>
      <c r="R1461" s="52"/>
      <c r="S1461" s="60"/>
      <c r="T1461" s="60"/>
      <c r="U1461" s="60"/>
      <c r="V1461" s="60"/>
      <c r="W1461" s="20"/>
      <c r="X1461" s="19"/>
      <c r="Y1461" s="19"/>
      <c r="XEU1461" s="189"/>
      <c r="XEV1461" s="189"/>
      <c r="XEW1461" s="189"/>
      <c r="XEX1461" s="189"/>
      <c r="XEY1461" s="189"/>
      <c r="XEZ1461" s="189"/>
      <c r="XFA1461" s="189"/>
      <c r="XFB1461" s="189"/>
      <c r="XFC1461" s="189"/>
      <c r="XFD1461" s="189"/>
    </row>
    <row r="1462" spans="1:25 16375:16384" s="54" customFormat="1" ht="42" customHeight="1" x14ac:dyDescent="0.2">
      <c r="A1462" s="60"/>
      <c r="B1462" s="60"/>
      <c r="C1462" s="61"/>
      <c r="D1462" s="61"/>
      <c r="E1462" s="61"/>
      <c r="F1462" s="61"/>
      <c r="G1462" s="61"/>
      <c r="H1462" s="61"/>
      <c r="I1462" s="60"/>
      <c r="J1462" s="60"/>
      <c r="K1462" s="87"/>
      <c r="L1462" s="62"/>
      <c r="M1462" s="63"/>
      <c r="N1462" s="64"/>
      <c r="O1462" s="58"/>
      <c r="P1462" s="64"/>
      <c r="Q1462" s="58"/>
      <c r="R1462" s="52"/>
      <c r="S1462" s="60"/>
      <c r="T1462" s="60"/>
      <c r="U1462" s="60"/>
      <c r="V1462" s="60"/>
      <c r="W1462" s="20"/>
      <c r="X1462" s="19"/>
      <c r="Y1462" s="19"/>
      <c r="XEU1462" s="189"/>
      <c r="XEV1462" s="189"/>
      <c r="XEW1462" s="189"/>
      <c r="XEX1462" s="189"/>
      <c r="XEY1462" s="189"/>
      <c r="XEZ1462" s="189"/>
      <c r="XFA1462" s="189"/>
      <c r="XFB1462" s="189"/>
      <c r="XFC1462" s="189"/>
      <c r="XFD1462" s="189"/>
    </row>
    <row r="1463" spans="1:25 16375:16384" s="54" customFormat="1" ht="42" customHeight="1" x14ac:dyDescent="0.2">
      <c r="A1463" s="60"/>
      <c r="B1463" s="60"/>
      <c r="C1463" s="61"/>
      <c r="D1463" s="61"/>
      <c r="E1463" s="61"/>
      <c r="F1463" s="61"/>
      <c r="G1463" s="61"/>
      <c r="H1463" s="61"/>
      <c r="I1463" s="60"/>
      <c r="J1463" s="60"/>
      <c r="K1463" s="87"/>
      <c r="L1463" s="62"/>
      <c r="M1463" s="63"/>
      <c r="N1463" s="64"/>
      <c r="O1463" s="58"/>
      <c r="P1463" s="64"/>
      <c r="Q1463" s="58"/>
      <c r="R1463" s="52"/>
      <c r="S1463" s="60"/>
      <c r="T1463" s="60"/>
      <c r="U1463" s="60"/>
      <c r="V1463" s="60"/>
      <c r="W1463" s="20"/>
      <c r="X1463" s="19"/>
      <c r="Y1463" s="19"/>
      <c r="XEU1463" s="189"/>
      <c r="XEV1463" s="189"/>
      <c r="XEW1463" s="189"/>
      <c r="XEX1463" s="189"/>
      <c r="XEY1463" s="189"/>
      <c r="XEZ1463" s="189"/>
      <c r="XFA1463" s="189"/>
      <c r="XFB1463" s="189"/>
      <c r="XFC1463" s="189"/>
      <c r="XFD1463" s="189"/>
    </row>
    <row r="1464" spans="1:25 16375:16384" s="54" customFormat="1" ht="42" customHeight="1" x14ac:dyDescent="0.2">
      <c r="A1464" s="60"/>
      <c r="B1464" s="60"/>
      <c r="C1464" s="61"/>
      <c r="D1464" s="61"/>
      <c r="E1464" s="61"/>
      <c r="F1464" s="61"/>
      <c r="G1464" s="61"/>
      <c r="H1464" s="61"/>
      <c r="I1464" s="60"/>
      <c r="J1464" s="60"/>
      <c r="K1464" s="87"/>
      <c r="L1464" s="62"/>
      <c r="M1464" s="63"/>
      <c r="N1464" s="64"/>
      <c r="O1464" s="58"/>
      <c r="P1464" s="64"/>
      <c r="Q1464" s="58"/>
      <c r="R1464" s="52"/>
      <c r="S1464" s="60"/>
      <c r="T1464" s="60"/>
      <c r="U1464" s="60"/>
      <c r="V1464" s="60"/>
      <c r="W1464" s="20"/>
      <c r="X1464" s="19"/>
      <c r="Y1464" s="19"/>
      <c r="XEU1464" s="189"/>
      <c r="XEV1464" s="189"/>
      <c r="XEW1464" s="189"/>
      <c r="XEX1464" s="189"/>
      <c r="XEY1464" s="189"/>
      <c r="XEZ1464" s="189"/>
      <c r="XFA1464" s="189"/>
      <c r="XFB1464" s="189"/>
      <c r="XFC1464" s="189"/>
      <c r="XFD1464" s="189"/>
    </row>
    <row r="1465" spans="1:25 16375:16384" s="54" customFormat="1" ht="42" customHeight="1" x14ac:dyDescent="0.2">
      <c r="A1465" s="60"/>
      <c r="B1465" s="60"/>
      <c r="C1465" s="61"/>
      <c r="D1465" s="61"/>
      <c r="E1465" s="61"/>
      <c r="F1465" s="61"/>
      <c r="G1465" s="61"/>
      <c r="H1465" s="61"/>
      <c r="I1465" s="60"/>
      <c r="J1465" s="60"/>
      <c r="K1465" s="87"/>
      <c r="L1465" s="62"/>
      <c r="M1465" s="63"/>
      <c r="N1465" s="64"/>
      <c r="O1465" s="58"/>
      <c r="P1465" s="64"/>
      <c r="Q1465" s="58"/>
      <c r="R1465" s="52"/>
      <c r="S1465" s="60"/>
      <c r="T1465" s="60"/>
      <c r="U1465" s="60"/>
      <c r="V1465" s="60"/>
      <c r="W1465" s="20"/>
      <c r="X1465" s="19"/>
      <c r="Y1465" s="19"/>
      <c r="XEU1465" s="189"/>
      <c r="XEV1465" s="189"/>
      <c r="XEW1465" s="189"/>
      <c r="XEX1465" s="189"/>
      <c r="XEY1465" s="189"/>
      <c r="XEZ1465" s="189"/>
      <c r="XFA1465" s="189"/>
      <c r="XFB1465" s="189"/>
      <c r="XFC1465" s="189"/>
      <c r="XFD1465" s="189"/>
    </row>
    <row r="1466" spans="1:25 16375:16384" s="54" customFormat="1" ht="42" customHeight="1" x14ac:dyDescent="0.2">
      <c r="A1466" s="60"/>
      <c r="B1466" s="60"/>
      <c r="C1466" s="61"/>
      <c r="D1466" s="61"/>
      <c r="E1466" s="61"/>
      <c r="F1466" s="61"/>
      <c r="G1466" s="61"/>
      <c r="H1466" s="61"/>
      <c r="I1466" s="60"/>
      <c r="J1466" s="60"/>
      <c r="K1466" s="87"/>
      <c r="L1466" s="62"/>
      <c r="M1466" s="63"/>
      <c r="N1466" s="64"/>
      <c r="O1466" s="58"/>
      <c r="P1466" s="64"/>
      <c r="Q1466" s="58"/>
      <c r="R1466" s="52"/>
      <c r="S1466" s="60"/>
      <c r="T1466" s="60"/>
      <c r="U1466" s="60"/>
      <c r="V1466" s="60"/>
      <c r="W1466" s="20"/>
      <c r="X1466" s="19"/>
      <c r="Y1466" s="19"/>
      <c r="XEU1466" s="189"/>
      <c r="XEV1466" s="189"/>
      <c r="XEW1466" s="189"/>
      <c r="XEX1466" s="189"/>
      <c r="XEY1466" s="189"/>
      <c r="XEZ1466" s="189"/>
      <c r="XFA1466" s="189"/>
      <c r="XFB1466" s="189"/>
      <c r="XFC1466" s="189"/>
      <c r="XFD1466" s="189"/>
    </row>
    <row r="1467" spans="1:25 16375:16384" s="54" customFormat="1" ht="42" customHeight="1" x14ac:dyDescent="0.2">
      <c r="A1467" s="60"/>
      <c r="B1467" s="60"/>
      <c r="C1467" s="61"/>
      <c r="D1467" s="61"/>
      <c r="E1467" s="61"/>
      <c r="F1467" s="61"/>
      <c r="G1467" s="61"/>
      <c r="H1467" s="61"/>
      <c r="I1467" s="60"/>
      <c r="J1467" s="60"/>
      <c r="K1467" s="87"/>
      <c r="L1467" s="62"/>
      <c r="M1467" s="63"/>
      <c r="N1467" s="64"/>
      <c r="O1467" s="58"/>
      <c r="P1467" s="64"/>
      <c r="Q1467" s="58"/>
      <c r="R1467" s="52"/>
      <c r="S1467" s="60"/>
      <c r="T1467" s="60"/>
      <c r="U1467" s="60"/>
      <c r="V1467" s="60"/>
      <c r="W1467" s="20"/>
      <c r="X1467" s="19"/>
      <c r="Y1467" s="19"/>
      <c r="XEU1467" s="189"/>
      <c r="XEV1467" s="189"/>
      <c r="XEW1467" s="189"/>
      <c r="XEX1467" s="189"/>
      <c r="XEY1467" s="189"/>
      <c r="XEZ1467" s="189"/>
      <c r="XFA1467" s="189"/>
      <c r="XFB1467" s="189"/>
      <c r="XFC1467" s="189"/>
      <c r="XFD1467" s="189"/>
    </row>
    <row r="1468" spans="1:25 16375:16384" s="54" customFormat="1" ht="42" customHeight="1" x14ac:dyDescent="0.2">
      <c r="A1468" s="60"/>
      <c r="B1468" s="60"/>
      <c r="C1468" s="61"/>
      <c r="D1468" s="61"/>
      <c r="E1468" s="61"/>
      <c r="F1468" s="61"/>
      <c r="G1468" s="61"/>
      <c r="H1468" s="61"/>
      <c r="I1468" s="60"/>
      <c r="J1468" s="60"/>
      <c r="K1468" s="87"/>
      <c r="L1468" s="62"/>
      <c r="M1468" s="63"/>
      <c r="N1468" s="64"/>
      <c r="O1468" s="58"/>
      <c r="P1468" s="64"/>
      <c r="Q1468" s="58"/>
      <c r="R1468" s="52"/>
      <c r="S1468" s="60"/>
      <c r="T1468" s="60"/>
      <c r="U1468" s="60"/>
      <c r="V1468" s="60"/>
      <c r="W1468" s="20"/>
      <c r="X1468" s="19"/>
      <c r="Y1468" s="19"/>
      <c r="XEU1468" s="189"/>
      <c r="XEV1468" s="189"/>
      <c r="XEW1468" s="189"/>
      <c r="XEX1468" s="189"/>
      <c r="XEY1468" s="189"/>
      <c r="XEZ1468" s="189"/>
      <c r="XFA1468" s="189"/>
      <c r="XFB1468" s="189"/>
      <c r="XFC1468" s="189"/>
      <c r="XFD1468" s="189"/>
    </row>
    <row r="1469" spans="1:25 16375:16384" s="54" customFormat="1" ht="42" customHeight="1" x14ac:dyDescent="0.2">
      <c r="A1469" s="60"/>
      <c r="B1469" s="60"/>
      <c r="C1469" s="61"/>
      <c r="D1469" s="61"/>
      <c r="E1469" s="61"/>
      <c r="F1469" s="61"/>
      <c r="G1469" s="61"/>
      <c r="H1469" s="61"/>
      <c r="I1469" s="60"/>
      <c r="J1469" s="60"/>
      <c r="K1469" s="87"/>
      <c r="L1469" s="62"/>
      <c r="M1469" s="63"/>
      <c r="N1469" s="64"/>
      <c r="O1469" s="58"/>
      <c r="P1469" s="64"/>
      <c r="Q1469" s="58"/>
      <c r="R1469" s="52"/>
      <c r="S1469" s="60"/>
      <c r="T1469" s="60"/>
      <c r="U1469" s="60"/>
      <c r="V1469" s="60"/>
      <c r="W1469" s="20"/>
      <c r="X1469" s="19"/>
      <c r="Y1469" s="19"/>
      <c r="XEU1469" s="189"/>
      <c r="XEV1469" s="189"/>
      <c r="XEW1469" s="189"/>
      <c r="XEX1469" s="189"/>
      <c r="XEY1469" s="189"/>
      <c r="XEZ1469" s="189"/>
      <c r="XFA1469" s="189"/>
      <c r="XFB1469" s="189"/>
      <c r="XFC1469" s="189"/>
      <c r="XFD1469" s="189"/>
    </row>
    <row r="1470" spans="1:25 16375:16384" s="54" customFormat="1" ht="42" customHeight="1" x14ac:dyDescent="0.2">
      <c r="A1470" s="60"/>
      <c r="B1470" s="60"/>
      <c r="C1470" s="61"/>
      <c r="D1470" s="61"/>
      <c r="E1470" s="61"/>
      <c r="F1470" s="61"/>
      <c r="G1470" s="61"/>
      <c r="H1470" s="61"/>
      <c r="I1470" s="60"/>
      <c r="J1470" s="60"/>
      <c r="K1470" s="87"/>
      <c r="L1470" s="62"/>
      <c r="M1470" s="63"/>
      <c r="N1470" s="64"/>
      <c r="O1470" s="58"/>
      <c r="P1470" s="64"/>
      <c r="Q1470" s="58"/>
      <c r="R1470" s="52"/>
      <c r="S1470" s="60"/>
      <c r="T1470" s="60"/>
      <c r="U1470" s="60"/>
      <c r="V1470" s="60"/>
      <c r="W1470" s="20"/>
      <c r="X1470" s="19"/>
      <c r="Y1470" s="19"/>
      <c r="XEU1470" s="189"/>
      <c r="XEV1470" s="189"/>
      <c r="XEW1470" s="189"/>
      <c r="XEX1470" s="189"/>
      <c r="XEY1470" s="189"/>
      <c r="XEZ1470" s="189"/>
      <c r="XFA1470" s="189"/>
      <c r="XFB1470" s="189"/>
      <c r="XFC1470" s="189"/>
      <c r="XFD1470" s="189"/>
    </row>
    <row r="1471" spans="1:25 16375:16384" s="54" customFormat="1" ht="42" customHeight="1" x14ac:dyDescent="0.2">
      <c r="A1471" s="60"/>
      <c r="B1471" s="60"/>
      <c r="C1471" s="61"/>
      <c r="D1471" s="61"/>
      <c r="E1471" s="61"/>
      <c r="F1471" s="61"/>
      <c r="G1471" s="61"/>
      <c r="H1471" s="61"/>
      <c r="I1471" s="60"/>
      <c r="J1471" s="60"/>
      <c r="K1471" s="87"/>
      <c r="L1471" s="62"/>
      <c r="M1471" s="63"/>
      <c r="N1471" s="64"/>
      <c r="O1471" s="58"/>
      <c r="P1471" s="64"/>
      <c r="Q1471" s="58"/>
      <c r="R1471" s="52"/>
      <c r="S1471" s="60"/>
      <c r="T1471" s="60"/>
      <c r="U1471" s="60"/>
      <c r="V1471" s="60"/>
      <c r="W1471" s="20"/>
      <c r="X1471" s="19"/>
      <c r="Y1471" s="19"/>
      <c r="XEU1471" s="189"/>
      <c r="XEV1471" s="189"/>
      <c r="XEW1471" s="189"/>
      <c r="XEX1471" s="189"/>
      <c r="XEY1471" s="189"/>
      <c r="XEZ1471" s="189"/>
      <c r="XFA1471" s="189"/>
      <c r="XFB1471" s="189"/>
      <c r="XFC1471" s="189"/>
      <c r="XFD1471" s="189"/>
    </row>
    <row r="1472" spans="1:25 16375:16384" s="54" customFormat="1" ht="42" customHeight="1" x14ac:dyDescent="0.2">
      <c r="A1472" s="60"/>
      <c r="B1472" s="60"/>
      <c r="C1472" s="61"/>
      <c r="D1472" s="61"/>
      <c r="E1472" s="61"/>
      <c r="F1472" s="61"/>
      <c r="G1472" s="61"/>
      <c r="H1472" s="61"/>
      <c r="I1472" s="60"/>
      <c r="J1472" s="60"/>
      <c r="K1472" s="87"/>
      <c r="L1472" s="62"/>
      <c r="M1472" s="63"/>
      <c r="N1472" s="64"/>
      <c r="O1472" s="58"/>
      <c r="P1472" s="64"/>
      <c r="Q1472" s="58"/>
      <c r="R1472" s="52"/>
      <c r="S1472" s="60"/>
      <c r="T1472" s="60"/>
      <c r="U1472" s="60"/>
      <c r="V1472" s="60"/>
      <c r="W1472" s="20"/>
      <c r="X1472" s="19"/>
      <c r="Y1472" s="19"/>
      <c r="XEU1472" s="189"/>
      <c r="XEV1472" s="189"/>
      <c r="XEW1472" s="189"/>
      <c r="XEX1472" s="189"/>
      <c r="XEY1472" s="189"/>
      <c r="XEZ1472" s="189"/>
      <c r="XFA1472" s="189"/>
      <c r="XFB1472" s="189"/>
      <c r="XFC1472" s="189"/>
      <c r="XFD1472" s="189"/>
    </row>
    <row r="1473" spans="1:25 16375:16384" s="54" customFormat="1" ht="42" customHeight="1" x14ac:dyDescent="0.2">
      <c r="A1473" s="60"/>
      <c r="B1473" s="60"/>
      <c r="C1473" s="61"/>
      <c r="D1473" s="61"/>
      <c r="E1473" s="61"/>
      <c r="F1473" s="61"/>
      <c r="G1473" s="61"/>
      <c r="H1473" s="61"/>
      <c r="I1473" s="60"/>
      <c r="J1473" s="60"/>
      <c r="K1473" s="87"/>
      <c r="L1473" s="62"/>
      <c r="M1473" s="63"/>
      <c r="N1473" s="64"/>
      <c r="O1473" s="58"/>
      <c r="P1473" s="64"/>
      <c r="Q1473" s="58"/>
      <c r="R1473" s="52"/>
      <c r="S1473" s="60"/>
      <c r="T1473" s="60"/>
      <c r="U1473" s="60"/>
      <c r="V1473" s="60"/>
      <c r="W1473" s="20"/>
      <c r="X1473" s="19"/>
      <c r="Y1473" s="19"/>
      <c r="XEU1473" s="189"/>
      <c r="XEV1473" s="189"/>
      <c r="XEW1473" s="189"/>
      <c r="XEX1473" s="189"/>
      <c r="XEY1473" s="189"/>
      <c r="XEZ1473" s="189"/>
      <c r="XFA1473" s="189"/>
      <c r="XFB1473" s="189"/>
      <c r="XFC1473" s="189"/>
      <c r="XFD1473" s="189"/>
    </row>
    <row r="1474" spans="1:25 16375:16384" s="54" customFormat="1" ht="42" customHeight="1" x14ac:dyDescent="0.2">
      <c r="A1474" s="60"/>
      <c r="B1474" s="60"/>
      <c r="C1474" s="61"/>
      <c r="D1474" s="61"/>
      <c r="E1474" s="61"/>
      <c r="F1474" s="61"/>
      <c r="G1474" s="61"/>
      <c r="H1474" s="61"/>
      <c r="I1474" s="60"/>
      <c r="J1474" s="60"/>
      <c r="K1474" s="87"/>
      <c r="L1474" s="62"/>
      <c r="M1474" s="63"/>
      <c r="N1474" s="64"/>
      <c r="O1474" s="58"/>
      <c r="P1474" s="64"/>
      <c r="Q1474" s="58"/>
      <c r="R1474" s="52"/>
      <c r="S1474" s="60"/>
      <c r="T1474" s="60"/>
      <c r="U1474" s="60"/>
      <c r="V1474" s="60"/>
      <c r="W1474" s="20"/>
      <c r="X1474" s="19"/>
      <c r="Y1474" s="19"/>
      <c r="XEU1474" s="189"/>
      <c r="XEV1474" s="189"/>
      <c r="XEW1474" s="189"/>
      <c r="XEX1474" s="189"/>
      <c r="XEY1474" s="189"/>
      <c r="XEZ1474" s="189"/>
      <c r="XFA1474" s="189"/>
      <c r="XFB1474" s="189"/>
      <c r="XFC1474" s="189"/>
      <c r="XFD1474" s="189"/>
    </row>
    <row r="1475" spans="1:25 16375:16384" s="54" customFormat="1" ht="42" customHeight="1" x14ac:dyDescent="0.2">
      <c r="A1475" s="60"/>
      <c r="B1475" s="60"/>
      <c r="C1475" s="61"/>
      <c r="D1475" s="61"/>
      <c r="E1475" s="61"/>
      <c r="F1475" s="61"/>
      <c r="G1475" s="61"/>
      <c r="H1475" s="61"/>
      <c r="I1475" s="60"/>
      <c r="J1475" s="60"/>
      <c r="K1475" s="87"/>
      <c r="L1475" s="62"/>
      <c r="M1475" s="63"/>
      <c r="N1475" s="64"/>
      <c r="O1475" s="58"/>
      <c r="P1475" s="64"/>
      <c r="Q1475" s="58"/>
      <c r="R1475" s="52"/>
      <c r="S1475" s="60"/>
      <c r="T1475" s="60"/>
      <c r="U1475" s="60"/>
      <c r="V1475" s="60"/>
      <c r="W1475" s="20"/>
      <c r="X1475" s="19"/>
      <c r="Y1475" s="19"/>
      <c r="XEU1475" s="189"/>
      <c r="XEV1475" s="189"/>
      <c r="XEW1475" s="189"/>
      <c r="XEX1475" s="189"/>
      <c r="XEY1475" s="189"/>
      <c r="XEZ1475" s="189"/>
      <c r="XFA1475" s="189"/>
      <c r="XFB1475" s="189"/>
      <c r="XFC1475" s="189"/>
      <c r="XFD1475" s="189"/>
    </row>
    <row r="1476" spans="1:25 16375:16384" s="54" customFormat="1" ht="42" customHeight="1" x14ac:dyDescent="0.2">
      <c r="A1476" s="60"/>
      <c r="B1476" s="60"/>
      <c r="C1476" s="61"/>
      <c r="D1476" s="61"/>
      <c r="E1476" s="61"/>
      <c r="F1476" s="61"/>
      <c r="G1476" s="61"/>
      <c r="H1476" s="61"/>
      <c r="I1476" s="60"/>
      <c r="J1476" s="60"/>
      <c r="K1476" s="87"/>
      <c r="L1476" s="62"/>
      <c r="M1476" s="63"/>
      <c r="N1476" s="64"/>
      <c r="O1476" s="58"/>
      <c r="P1476" s="64"/>
      <c r="Q1476" s="58"/>
      <c r="R1476" s="52"/>
      <c r="S1476" s="60"/>
      <c r="T1476" s="60"/>
      <c r="U1476" s="60"/>
      <c r="V1476" s="60"/>
      <c r="W1476" s="20"/>
      <c r="X1476" s="19"/>
      <c r="Y1476" s="19"/>
      <c r="XEU1476" s="189"/>
      <c r="XEV1476" s="189"/>
      <c r="XEW1476" s="189"/>
      <c r="XEX1476" s="189"/>
      <c r="XEY1476" s="189"/>
      <c r="XEZ1476" s="189"/>
      <c r="XFA1476" s="189"/>
      <c r="XFB1476" s="189"/>
      <c r="XFC1476" s="189"/>
      <c r="XFD1476" s="189"/>
    </row>
    <row r="1477" spans="1:25 16375:16384" s="54" customFormat="1" ht="42" customHeight="1" x14ac:dyDescent="0.2">
      <c r="A1477" s="60"/>
      <c r="B1477" s="60"/>
      <c r="C1477" s="61"/>
      <c r="D1477" s="61"/>
      <c r="E1477" s="61"/>
      <c r="F1477" s="61"/>
      <c r="G1477" s="61"/>
      <c r="H1477" s="61"/>
      <c r="I1477" s="60"/>
      <c r="J1477" s="60"/>
      <c r="K1477" s="87"/>
      <c r="L1477" s="62"/>
      <c r="M1477" s="63"/>
      <c r="N1477" s="64"/>
      <c r="O1477" s="58"/>
      <c r="P1477" s="64"/>
      <c r="Q1477" s="58"/>
      <c r="R1477" s="52"/>
      <c r="S1477" s="60"/>
      <c r="T1477" s="60"/>
      <c r="U1477" s="60"/>
      <c r="V1477" s="60"/>
      <c r="W1477" s="20"/>
      <c r="X1477" s="19"/>
      <c r="Y1477" s="19"/>
      <c r="XEU1477" s="189"/>
      <c r="XEV1477" s="189"/>
      <c r="XEW1477" s="189"/>
      <c r="XEX1477" s="189"/>
      <c r="XEY1477" s="189"/>
      <c r="XEZ1477" s="189"/>
      <c r="XFA1477" s="189"/>
      <c r="XFB1477" s="189"/>
      <c r="XFC1477" s="189"/>
      <c r="XFD1477" s="189"/>
    </row>
    <row r="1478" spans="1:25 16375:16384" s="54" customFormat="1" ht="42" customHeight="1" x14ac:dyDescent="0.2">
      <c r="A1478" s="60"/>
      <c r="B1478" s="60"/>
      <c r="C1478" s="61"/>
      <c r="D1478" s="61"/>
      <c r="E1478" s="61"/>
      <c r="F1478" s="61"/>
      <c r="G1478" s="61"/>
      <c r="H1478" s="61"/>
      <c r="I1478" s="60"/>
      <c r="J1478" s="60"/>
      <c r="K1478" s="87"/>
      <c r="L1478" s="62"/>
      <c r="M1478" s="63"/>
      <c r="N1478" s="64"/>
      <c r="O1478" s="58"/>
      <c r="P1478" s="64"/>
      <c r="Q1478" s="58"/>
      <c r="R1478" s="52"/>
      <c r="S1478" s="60"/>
      <c r="T1478" s="60"/>
      <c r="U1478" s="60"/>
      <c r="V1478" s="60"/>
      <c r="W1478" s="20"/>
      <c r="X1478" s="19"/>
      <c r="Y1478" s="19"/>
      <c r="XEU1478" s="189"/>
      <c r="XEV1478" s="189"/>
      <c r="XEW1478" s="189"/>
      <c r="XEX1478" s="189"/>
      <c r="XEY1478" s="189"/>
      <c r="XEZ1478" s="189"/>
      <c r="XFA1478" s="189"/>
      <c r="XFB1478" s="189"/>
      <c r="XFC1478" s="189"/>
      <c r="XFD1478" s="189"/>
    </row>
    <row r="1479" spans="1:25 16375:16384" s="54" customFormat="1" ht="42" customHeight="1" x14ac:dyDescent="0.2">
      <c r="A1479" s="60"/>
      <c r="B1479" s="60"/>
      <c r="C1479" s="61"/>
      <c r="D1479" s="61"/>
      <c r="E1479" s="61"/>
      <c r="F1479" s="61"/>
      <c r="G1479" s="61"/>
      <c r="H1479" s="61"/>
      <c r="I1479" s="60"/>
      <c r="J1479" s="60"/>
      <c r="K1479" s="87"/>
      <c r="L1479" s="62"/>
      <c r="M1479" s="63"/>
      <c r="N1479" s="64"/>
      <c r="O1479" s="58"/>
      <c r="P1479" s="64"/>
      <c r="Q1479" s="58"/>
      <c r="R1479" s="52"/>
      <c r="S1479" s="60"/>
      <c r="T1479" s="60"/>
      <c r="U1479" s="60"/>
      <c r="V1479" s="60"/>
      <c r="W1479" s="20"/>
      <c r="X1479" s="19"/>
      <c r="Y1479" s="19"/>
      <c r="XEU1479" s="189"/>
      <c r="XEV1479" s="189"/>
      <c r="XEW1479" s="189"/>
      <c r="XEX1479" s="189"/>
      <c r="XEY1479" s="189"/>
      <c r="XEZ1479" s="189"/>
      <c r="XFA1479" s="189"/>
      <c r="XFB1479" s="189"/>
      <c r="XFC1479" s="189"/>
      <c r="XFD1479" s="189"/>
    </row>
    <row r="1480" spans="1:25 16375:16384" s="54" customFormat="1" ht="42" customHeight="1" x14ac:dyDescent="0.2">
      <c r="A1480" s="60"/>
      <c r="B1480" s="60"/>
      <c r="C1480" s="61"/>
      <c r="D1480" s="61"/>
      <c r="E1480" s="61"/>
      <c r="F1480" s="61"/>
      <c r="G1480" s="61"/>
      <c r="H1480" s="61"/>
      <c r="I1480" s="60"/>
      <c r="J1480" s="60"/>
      <c r="K1480" s="87"/>
      <c r="L1480" s="62"/>
      <c r="M1480" s="63"/>
      <c r="N1480" s="64"/>
      <c r="O1480" s="58"/>
      <c r="P1480" s="64"/>
      <c r="Q1480" s="58"/>
      <c r="R1480" s="52"/>
      <c r="S1480" s="60"/>
      <c r="T1480" s="60"/>
      <c r="U1480" s="60"/>
      <c r="V1480" s="60"/>
      <c r="W1480" s="20"/>
      <c r="X1480" s="19"/>
      <c r="Y1480" s="19"/>
      <c r="XEU1480" s="189"/>
      <c r="XEV1480" s="189"/>
      <c r="XEW1480" s="189"/>
      <c r="XEX1480" s="189"/>
      <c r="XEY1480" s="189"/>
      <c r="XEZ1480" s="189"/>
      <c r="XFA1480" s="189"/>
      <c r="XFB1480" s="189"/>
      <c r="XFC1480" s="189"/>
      <c r="XFD1480" s="189"/>
    </row>
    <row r="1481" spans="1:25 16375:16384" s="54" customFormat="1" ht="42" customHeight="1" x14ac:dyDescent="0.2">
      <c r="A1481" s="60"/>
      <c r="B1481" s="60"/>
      <c r="C1481" s="61"/>
      <c r="D1481" s="61"/>
      <c r="E1481" s="61"/>
      <c r="F1481" s="61"/>
      <c r="G1481" s="61"/>
      <c r="H1481" s="61"/>
      <c r="I1481" s="60"/>
      <c r="J1481" s="60"/>
      <c r="K1481" s="87"/>
      <c r="L1481" s="62"/>
      <c r="M1481" s="63"/>
      <c r="N1481" s="64"/>
      <c r="O1481" s="58"/>
      <c r="P1481" s="64"/>
      <c r="Q1481" s="58"/>
      <c r="R1481" s="52"/>
      <c r="S1481" s="60"/>
      <c r="T1481" s="60"/>
      <c r="U1481" s="60"/>
      <c r="V1481" s="60"/>
      <c r="W1481" s="20"/>
      <c r="X1481" s="19"/>
      <c r="Y1481" s="19"/>
      <c r="XEU1481" s="189"/>
      <c r="XEV1481" s="189"/>
      <c r="XEW1481" s="189"/>
      <c r="XEX1481" s="189"/>
      <c r="XEY1481" s="189"/>
      <c r="XEZ1481" s="189"/>
      <c r="XFA1481" s="189"/>
      <c r="XFB1481" s="189"/>
      <c r="XFC1481" s="189"/>
      <c r="XFD1481" s="189"/>
    </row>
    <row r="1482" spans="1:25 16375:16384" s="54" customFormat="1" ht="42" customHeight="1" x14ac:dyDescent="0.2">
      <c r="A1482" s="60"/>
      <c r="B1482" s="60"/>
      <c r="C1482" s="61"/>
      <c r="D1482" s="61"/>
      <c r="E1482" s="61"/>
      <c r="F1482" s="61"/>
      <c r="G1482" s="61"/>
      <c r="H1482" s="61"/>
      <c r="I1482" s="60"/>
      <c r="J1482" s="60"/>
      <c r="K1482" s="87"/>
      <c r="L1482" s="62"/>
      <c r="M1482" s="63"/>
      <c r="N1482" s="64"/>
      <c r="O1482" s="58"/>
      <c r="P1482" s="64"/>
      <c r="Q1482" s="58"/>
      <c r="R1482" s="52"/>
      <c r="S1482" s="60"/>
      <c r="T1482" s="60"/>
      <c r="U1482" s="60"/>
      <c r="V1482" s="60"/>
      <c r="W1482" s="20"/>
      <c r="X1482" s="19"/>
      <c r="Y1482" s="19"/>
      <c r="XEU1482" s="189"/>
      <c r="XEV1482" s="189"/>
      <c r="XEW1482" s="189"/>
      <c r="XEX1482" s="189"/>
      <c r="XEY1482" s="189"/>
      <c r="XEZ1482" s="189"/>
      <c r="XFA1482" s="189"/>
      <c r="XFB1482" s="189"/>
      <c r="XFC1482" s="189"/>
      <c r="XFD1482" s="189"/>
    </row>
    <row r="1483" spans="1:25 16375:16384" s="54" customFormat="1" ht="42" customHeight="1" x14ac:dyDescent="0.2">
      <c r="A1483" s="60"/>
      <c r="B1483" s="60"/>
      <c r="C1483" s="61"/>
      <c r="D1483" s="61"/>
      <c r="E1483" s="61"/>
      <c r="F1483" s="61"/>
      <c r="G1483" s="61"/>
      <c r="H1483" s="61"/>
      <c r="I1483" s="60"/>
      <c r="J1483" s="60"/>
      <c r="K1483" s="87"/>
      <c r="L1483" s="62"/>
      <c r="M1483" s="63"/>
      <c r="N1483" s="64"/>
      <c r="O1483" s="58"/>
      <c r="P1483" s="64"/>
      <c r="Q1483" s="58"/>
      <c r="R1483" s="52"/>
      <c r="S1483" s="60"/>
      <c r="T1483" s="60"/>
      <c r="U1483" s="60"/>
      <c r="V1483" s="60"/>
      <c r="W1483" s="20"/>
      <c r="X1483" s="19"/>
      <c r="Y1483" s="19"/>
      <c r="XEU1483" s="189"/>
      <c r="XEV1483" s="189"/>
      <c r="XEW1483" s="189"/>
      <c r="XEX1483" s="189"/>
      <c r="XEY1483" s="189"/>
      <c r="XEZ1483" s="189"/>
      <c r="XFA1483" s="189"/>
      <c r="XFB1483" s="189"/>
      <c r="XFC1483" s="189"/>
      <c r="XFD1483" s="189"/>
    </row>
    <row r="1484" spans="1:25 16375:16384" s="54" customFormat="1" ht="42" customHeight="1" x14ac:dyDescent="0.2">
      <c r="A1484" s="60"/>
      <c r="B1484" s="60"/>
      <c r="C1484" s="61"/>
      <c r="D1484" s="61"/>
      <c r="E1484" s="61"/>
      <c r="F1484" s="61"/>
      <c r="G1484" s="61"/>
      <c r="H1484" s="61"/>
      <c r="I1484" s="60"/>
      <c r="J1484" s="60"/>
      <c r="K1484" s="87"/>
      <c r="L1484" s="62"/>
      <c r="M1484" s="63"/>
      <c r="N1484" s="64"/>
      <c r="O1484" s="58"/>
      <c r="P1484" s="64"/>
      <c r="Q1484" s="58"/>
      <c r="R1484" s="52"/>
      <c r="S1484" s="60"/>
      <c r="T1484" s="60"/>
      <c r="U1484" s="60"/>
      <c r="V1484" s="60"/>
      <c r="W1484" s="20"/>
      <c r="X1484" s="19"/>
      <c r="Y1484" s="19"/>
      <c r="XEU1484" s="189"/>
      <c r="XEV1484" s="189"/>
      <c r="XEW1484" s="189"/>
      <c r="XEX1484" s="189"/>
      <c r="XEY1484" s="189"/>
      <c r="XEZ1484" s="189"/>
      <c r="XFA1484" s="189"/>
      <c r="XFB1484" s="189"/>
      <c r="XFC1484" s="189"/>
      <c r="XFD1484" s="189"/>
    </row>
    <row r="1485" spans="1:25 16375:16384" s="54" customFormat="1" ht="42" customHeight="1" x14ac:dyDescent="0.2">
      <c r="A1485" s="60"/>
      <c r="B1485" s="60"/>
      <c r="C1485" s="61"/>
      <c r="D1485" s="61"/>
      <c r="E1485" s="61"/>
      <c r="F1485" s="61"/>
      <c r="G1485" s="61"/>
      <c r="H1485" s="61"/>
      <c r="I1485" s="60"/>
      <c r="J1485" s="60"/>
      <c r="K1485" s="87"/>
      <c r="L1485" s="62"/>
      <c r="M1485" s="63"/>
      <c r="N1485" s="64"/>
      <c r="O1485" s="58"/>
      <c r="P1485" s="64"/>
      <c r="Q1485" s="58"/>
      <c r="R1485" s="52"/>
      <c r="S1485" s="60"/>
      <c r="T1485" s="60"/>
      <c r="U1485" s="60"/>
      <c r="V1485" s="60"/>
      <c r="W1485" s="20"/>
      <c r="X1485" s="19"/>
      <c r="Y1485" s="19"/>
      <c r="XEU1485" s="189"/>
      <c r="XEV1485" s="189"/>
      <c r="XEW1485" s="189"/>
      <c r="XEX1485" s="189"/>
      <c r="XEY1485" s="189"/>
      <c r="XEZ1485" s="189"/>
      <c r="XFA1485" s="189"/>
      <c r="XFB1485" s="189"/>
      <c r="XFC1485" s="189"/>
      <c r="XFD1485" s="189"/>
    </row>
    <row r="1486" spans="1:25 16375:16384" s="54" customFormat="1" ht="42" customHeight="1" x14ac:dyDescent="0.2">
      <c r="A1486" s="60"/>
      <c r="B1486" s="60"/>
      <c r="C1486" s="61"/>
      <c r="D1486" s="61"/>
      <c r="E1486" s="61"/>
      <c r="F1486" s="61"/>
      <c r="G1486" s="61"/>
      <c r="H1486" s="61"/>
      <c r="I1486" s="60"/>
      <c r="J1486" s="60"/>
      <c r="K1486" s="87"/>
      <c r="L1486" s="62"/>
      <c r="M1486" s="63"/>
      <c r="N1486" s="64"/>
      <c r="O1486" s="58"/>
      <c r="P1486" s="64"/>
      <c r="Q1486" s="58"/>
      <c r="R1486" s="52"/>
      <c r="S1486" s="60"/>
      <c r="T1486" s="60"/>
      <c r="U1486" s="60"/>
      <c r="V1486" s="60"/>
      <c r="W1486" s="20"/>
      <c r="X1486" s="19"/>
      <c r="Y1486" s="19"/>
      <c r="XEU1486" s="189"/>
      <c r="XEV1486" s="189"/>
      <c r="XEW1486" s="189"/>
      <c r="XEX1486" s="189"/>
      <c r="XEY1486" s="189"/>
      <c r="XEZ1486" s="189"/>
      <c r="XFA1486" s="189"/>
      <c r="XFB1486" s="189"/>
      <c r="XFC1486" s="189"/>
      <c r="XFD1486" s="189"/>
    </row>
    <row r="1487" spans="1:25 16375:16384" s="54" customFormat="1" ht="42" customHeight="1" x14ac:dyDescent="0.2">
      <c r="A1487" s="60"/>
      <c r="B1487" s="60"/>
      <c r="C1487" s="61"/>
      <c r="D1487" s="61"/>
      <c r="E1487" s="61"/>
      <c r="F1487" s="61"/>
      <c r="G1487" s="61"/>
      <c r="H1487" s="61"/>
      <c r="I1487" s="60"/>
      <c r="J1487" s="60"/>
      <c r="K1487" s="87"/>
      <c r="L1487" s="62"/>
      <c r="M1487" s="63"/>
      <c r="N1487" s="64"/>
      <c r="O1487" s="58"/>
      <c r="P1487" s="64"/>
      <c r="Q1487" s="58"/>
      <c r="R1487" s="52"/>
      <c r="S1487" s="60"/>
      <c r="T1487" s="60"/>
      <c r="U1487" s="60"/>
      <c r="V1487" s="60"/>
      <c r="W1487" s="20"/>
      <c r="X1487" s="19"/>
      <c r="Y1487" s="19"/>
      <c r="XEU1487" s="189"/>
      <c r="XEV1487" s="189"/>
      <c r="XEW1487" s="189"/>
      <c r="XEX1487" s="189"/>
      <c r="XEY1487" s="189"/>
      <c r="XEZ1487" s="189"/>
      <c r="XFA1487" s="189"/>
      <c r="XFB1487" s="189"/>
      <c r="XFC1487" s="189"/>
      <c r="XFD1487" s="189"/>
    </row>
    <row r="1488" spans="1:25 16375:16384" s="54" customFormat="1" ht="42" customHeight="1" x14ac:dyDescent="0.2">
      <c r="A1488" s="60"/>
      <c r="B1488" s="60"/>
      <c r="C1488" s="61"/>
      <c r="D1488" s="61"/>
      <c r="E1488" s="61"/>
      <c r="F1488" s="61"/>
      <c r="G1488" s="61"/>
      <c r="H1488" s="61"/>
      <c r="I1488" s="60"/>
      <c r="J1488" s="60"/>
      <c r="K1488" s="87"/>
      <c r="L1488" s="62"/>
      <c r="M1488" s="63"/>
      <c r="N1488" s="64"/>
      <c r="O1488" s="58"/>
      <c r="P1488" s="64"/>
      <c r="Q1488" s="58"/>
      <c r="R1488" s="52"/>
      <c r="S1488" s="60"/>
      <c r="T1488" s="60"/>
      <c r="U1488" s="60"/>
      <c r="V1488" s="60"/>
      <c r="W1488" s="20"/>
      <c r="X1488" s="19"/>
      <c r="Y1488" s="19"/>
      <c r="XEU1488" s="189"/>
      <c r="XEV1488" s="189"/>
      <c r="XEW1488" s="189"/>
      <c r="XEX1488" s="189"/>
      <c r="XEY1488" s="189"/>
      <c r="XEZ1488" s="189"/>
      <c r="XFA1488" s="189"/>
      <c r="XFB1488" s="189"/>
      <c r="XFC1488" s="189"/>
      <c r="XFD1488" s="189"/>
    </row>
    <row r="1489" spans="1:25 16375:16384" s="54" customFormat="1" ht="42" customHeight="1" x14ac:dyDescent="0.2">
      <c r="A1489" s="60"/>
      <c r="B1489" s="60"/>
      <c r="C1489" s="61"/>
      <c r="D1489" s="61"/>
      <c r="E1489" s="61"/>
      <c r="F1489" s="61"/>
      <c r="G1489" s="61"/>
      <c r="H1489" s="61"/>
      <c r="I1489" s="60"/>
      <c r="J1489" s="60"/>
      <c r="K1489" s="87"/>
      <c r="L1489" s="62"/>
      <c r="M1489" s="63"/>
      <c r="N1489" s="64"/>
      <c r="O1489" s="58"/>
      <c r="P1489" s="64"/>
      <c r="Q1489" s="58"/>
      <c r="R1489" s="52"/>
      <c r="S1489" s="60"/>
      <c r="T1489" s="60"/>
      <c r="U1489" s="60"/>
      <c r="V1489" s="60"/>
      <c r="W1489" s="20"/>
      <c r="X1489" s="19"/>
      <c r="Y1489" s="19"/>
      <c r="XEU1489" s="189"/>
      <c r="XEV1489" s="189"/>
      <c r="XEW1489" s="189"/>
      <c r="XEX1489" s="189"/>
      <c r="XEY1489" s="189"/>
      <c r="XEZ1489" s="189"/>
      <c r="XFA1489" s="189"/>
      <c r="XFB1489" s="189"/>
      <c r="XFC1489" s="189"/>
      <c r="XFD1489" s="189"/>
    </row>
    <row r="1490" spans="1:25 16375:16384" s="54" customFormat="1" ht="42" customHeight="1" x14ac:dyDescent="0.2">
      <c r="A1490" s="60"/>
      <c r="B1490" s="60"/>
      <c r="C1490" s="61"/>
      <c r="D1490" s="61"/>
      <c r="E1490" s="61"/>
      <c r="F1490" s="61"/>
      <c r="G1490" s="61"/>
      <c r="H1490" s="61"/>
      <c r="I1490" s="60"/>
      <c r="J1490" s="60"/>
      <c r="K1490" s="87"/>
      <c r="L1490" s="62"/>
      <c r="M1490" s="63"/>
      <c r="N1490" s="64"/>
      <c r="O1490" s="58"/>
      <c r="P1490" s="64"/>
      <c r="Q1490" s="58"/>
      <c r="R1490" s="52"/>
      <c r="S1490" s="60"/>
      <c r="T1490" s="60"/>
      <c r="U1490" s="60"/>
      <c r="V1490" s="60"/>
      <c r="W1490" s="20"/>
      <c r="X1490" s="19"/>
      <c r="Y1490" s="19"/>
      <c r="XEU1490" s="189"/>
      <c r="XEV1490" s="189"/>
      <c r="XEW1490" s="189"/>
      <c r="XEX1490" s="189"/>
      <c r="XEY1490" s="189"/>
      <c r="XEZ1490" s="189"/>
      <c r="XFA1490" s="189"/>
      <c r="XFB1490" s="189"/>
      <c r="XFC1490" s="189"/>
      <c r="XFD1490" s="189"/>
    </row>
    <row r="1491" spans="1:25 16375:16384" s="54" customFormat="1" ht="42" customHeight="1" x14ac:dyDescent="0.2">
      <c r="A1491" s="60"/>
      <c r="B1491" s="60"/>
      <c r="C1491" s="61"/>
      <c r="D1491" s="61"/>
      <c r="E1491" s="61"/>
      <c r="F1491" s="61"/>
      <c r="G1491" s="61"/>
      <c r="H1491" s="61"/>
      <c r="I1491" s="60"/>
      <c r="J1491" s="60"/>
      <c r="K1491" s="87"/>
      <c r="L1491" s="62"/>
      <c r="M1491" s="63"/>
      <c r="N1491" s="64"/>
      <c r="O1491" s="58"/>
      <c r="P1491" s="64"/>
      <c r="Q1491" s="58"/>
      <c r="R1491" s="52"/>
      <c r="S1491" s="60"/>
      <c r="T1491" s="60"/>
      <c r="U1491" s="60"/>
      <c r="V1491" s="60"/>
      <c r="W1491" s="20"/>
      <c r="X1491" s="19"/>
      <c r="Y1491" s="19"/>
      <c r="XEU1491" s="189"/>
      <c r="XEV1491" s="189"/>
      <c r="XEW1491" s="189"/>
      <c r="XEX1491" s="189"/>
      <c r="XEY1491" s="189"/>
      <c r="XEZ1491" s="189"/>
      <c r="XFA1491" s="189"/>
      <c r="XFB1491" s="189"/>
      <c r="XFC1491" s="189"/>
      <c r="XFD1491" s="189"/>
    </row>
    <row r="1492" spans="1:25 16375:16384" s="54" customFormat="1" ht="42" customHeight="1" x14ac:dyDescent="0.2">
      <c r="A1492" s="60"/>
      <c r="B1492" s="60"/>
      <c r="C1492" s="61"/>
      <c r="D1492" s="61"/>
      <c r="E1492" s="61"/>
      <c r="F1492" s="61"/>
      <c r="G1492" s="61"/>
      <c r="H1492" s="61"/>
      <c r="I1492" s="60"/>
      <c r="J1492" s="60"/>
      <c r="K1492" s="87"/>
      <c r="L1492" s="62"/>
      <c r="M1492" s="63"/>
      <c r="N1492" s="64"/>
      <c r="O1492" s="58"/>
      <c r="P1492" s="64"/>
      <c r="Q1492" s="58"/>
      <c r="R1492" s="52"/>
      <c r="S1492" s="60"/>
      <c r="T1492" s="60"/>
      <c r="U1492" s="60"/>
      <c r="V1492" s="60"/>
      <c r="W1492" s="20"/>
      <c r="X1492" s="19"/>
      <c r="Y1492" s="19"/>
      <c r="XEU1492" s="189"/>
      <c r="XEV1492" s="189"/>
      <c r="XEW1492" s="189"/>
      <c r="XEX1492" s="189"/>
      <c r="XEY1492" s="189"/>
      <c r="XEZ1492" s="189"/>
      <c r="XFA1492" s="189"/>
      <c r="XFB1492" s="189"/>
      <c r="XFC1492" s="189"/>
      <c r="XFD1492" s="189"/>
    </row>
    <row r="1493" spans="1:25 16375:16384" s="54" customFormat="1" ht="42" customHeight="1" x14ac:dyDescent="0.2">
      <c r="A1493" s="60"/>
      <c r="B1493" s="60"/>
      <c r="C1493" s="61"/>
      <c r="D1493" s="61"/>
      <c r="E1493" s="61"/>
      <c r="F1493" s="61"/>
      <c r="G1493" s="61"/>
      <c r="H1493" s="61"/>
      <c r="I1493" s="60"/>
      <c r="J1493" s="60"/>
      <c r="K1493" s="87"/>
      <c r="L1493" s="62"/>
      <c r="M1493" s="63"/>
      <c r="N1493" s="64"/>
      <c r="O1493" s="58"/>
      <c r="P1493" s="64"/>
      <c r="Q1493" s="58"/>
      <c r="R1493" s="52"/>
      <c r="S1493" s="60"/>
      <c r="T1493" s="60"/>
      <c r="U1493" s="60"/>
      <c r="V1493" s="60"/>
      <c r="W1493" s="20"/>
      <c r="X1493" s="19"/>
      <c r="Y1493" s="19"/>
      <c r="XEU1493" s="189"/>
      <c r="XEV1493" s="189"/>
      <c r="XEW1493" s="189"/>
      <c r="XEX1493" s="189"/>
      <c r="XEY1493" s="189"/>
      <c r="XEZ1493" s="189"/>
      <c r="XFA1493" s="189"/>
      <c r="XFB1493" s="189"/>
      <c r="XFC1493" s="189"/>
      <c r="XFD1493" s="189"/>
    </row>
    <row r="1494" spans="1:25 16375:16384" s="54" customFormat="1" ht="42" customHeight="1" x14ac:dyDescent="0.2">
      <c r="A1494" s="60"/>
      <c r="B1494" s="60"/>
      <c r="C1494" s="61"/>
      <c r="D1494" s="61"/>
      <c r="E1494" s="61"/>
      <c r="F1494" s="61"/>
      <c r="G1494" s="61"/>
      <c r="H1494" s="61"/>
      <c r="I1494" s="60"/>
      <c r="J1494" s="60"/>
      <c r="K1494" s="87"/>
      <c r="L1494" s="62"/>
      <c r="M1494" s="63"/>
      <c r="N1494" s="64"/>
      <c r="O1494" s="58"/>
      <c r="P1494" s="64"/>
      <c r="Q1494" s="58"/>
      <c r="R1494" s="52"/>
      <c r="S1494" s="60"/>
      <c r="T1494" s="60"/>
      <c r="U1494" s="60"/>
      <c r="V1494" s="60"/>
      <c r="W1494" s="20"/>
      <c r="X1494" s="19"/>
      <c r="Y1494" s="19"/>
      <c r="XEU1494" s="189"/>
      <c r="XEV1494" s="189"/>
      <c r="XEW1494" s="189"/>
      <c r="XEX1494" s="189"/>
      <c r="XEY1494" s="189"/>
      <c r="XEZ1494" s="189"/>
      <c r="XFA1494" s="189"/>
      <c r="XFB1494" s="189"/>
      <c r="XFC1494" s="189"/>
      <c r="XFD1494" s="189"/>
    </row>
    <row r="1495" spans="1:25 16375:16384" s="54" customFormat="1" ht="42" customHeight="1" x14ac:dyDescent="0.2">
      <c r="A1495" s="60"/>
      <c r="B1495" s="60"/>
      <c r="C1495" s="61"/>
      <c r="D1495" s="61"/>
      <c r="E1495" s="61"/>
      <c r="F1495" s="61"/>
      <c r="G1495" s="61"/>
      <c r="H1495" s="61"/>
      <c r="I1495" s="60"/>
      <c r="J1495" s="60"/>
      <c r="K1495" s="87"/>
      <c r="L1495" s="62"/>
      <c r="M1495" s="63"/>
      <c r="N1495" s="64"/>
      <c r="O1495" s="58"/>
      <c r="P1495" s="64"/>
      <c r="Q1495" s="58"/>
      <c r="R1495" s="52"/>
      <c r="S1495" s="60"/>
      <c r="T1495" s="60"/>
      <c r="U1495" s="60"/>
      <c r="V1495" s="60"/>
      <c r="W1495" s="20"/>
      <c r="X1495" s="19"/>
      <c r="Y1495" s="19"/>
      <c r="XEU1495" s="189"/>
      <c r="XEV1495" s="189"/>
      <c r="XEW1495" s="189"/>
      <c r="XEX1495" s="189"/>
      <c r="XEY1495" s="189"/>
      <c r="XEZ1495" s="189"/>
      <c r="XFA1495" s="189"/>
      <c r="XFB1495" s="189"/>
      <c r="XFC1495" s="189"/>
      <c r="XFD1495" s="189"/>
    </row>
    <row r="1496" spans="1:25 16375:16384" s="54" customFormat="1" ht="42" customHeight="1" x14ac:dyDescent="0.2">
      <c r="A1496" s="60"/>
      <c r="B1496" s="60"/>
      <c r="C1496" s="61"/>
      <c r="D1496" s="61"/>
      <c r="E1496" s="61"/>
      <c r="F1496" s="61"/>
      <c r="G1496" s="61"/>
      <c r="H1496" s="61"/>
      <c r="I1496" s="60"/>
      <c r="J1496" s="60"/>
      <c r="K1496" s="87"/>
      <c r="L1496" s="62"/>
      <c r="M1496" s="63"/>
      <c r="N1496" s="64"/>
      <c r="O1496" s="58"/>
      <c r="P1496" s="64"/>
      <c r="Q1496" s="58"/>
      <c r="R1496" s="52"/>
      <c r="S1496" s="60"/>
      <c r="T1496" s="60"/>
      <c r="U1496" s="60"/>
      <c r="V1496" s="60"/>
      <c r="W1496" s="20"/>
      <c r="X1496" s="19"/>
      <c r="Y1496" s="19"/>
      <c r="XEU1496" s="189"/>
      <c r="XEV1496" s="189"/>
      <c r="XEW1496" s="189"/>
      <c r="XEX1496" s="189"/>
      <c r="XEY1496" s="189"/>
      <c r="XEZ1496" s="189"/>
      <c r="XFA1496" s="189"/>
      <c r="XFB1496" s="189"/>
      <c r="XFC1496" s="189"/>
      <c r="XFD1496" s="189"/>
    </row>
    <row r="1497" spans="1:25 16375:16384" s="54" customFormat="1" ht="42" customHeight="1" x14ac:dyDescent="0.2">
      <c r="A1497" s="60"/>
      <c r="B1497" s="60"/>
      <c r="C1497" s="61"/>
      <c r="D1497" s="61"/>
      <c r="E1497" s="61"/>
      <c r="F1497" s="61"/>
      <c r="G1497" s="61"/>
      <c r="H1497" s="61"/>
      <c r="I1497" s="60"/>
      <c r="J1497" s="60"/>
      <c r="K1497" s="87"/>
      <c r="L1497" s="62"/>
      <c r="M1497" s="63"/>
      <c r="N1497" s="64"/>
      <c r="O1497" s="58"/>
      <c r="P1497" s="64"/>
      <c r="Q1497" s="58"/>
      <c r="R1497" s="52"/>
      <c r="S1497" s="60"/>
      <c r="T1497" s="60"/>
      <c r="U1497" s="60"/>
      <c r="V1497" s="60"/>
      <c r="W1497" s="20"/>
      <c r="X1497" s="19"/>
      <c r="Y1497" s="19"/>
      <c r="XEU1497" s="189"/>
      <c r="XEV1497" s="189"/>
      <c r="XEW1497" s="189"/>
      <c r="XEX1497" s="189"/>
      <c r="XEY1497" s="189"/>
      <c r="XEZ1497" s="189"/>
      <c r="XFA1497" s="189"/>
      <c r="XFB1497" s="189"/>
      <c r="XFC1497" s="189"/>
      <c r="XFD1497" s="189"/>
    </row>
    <row r="1498" spans="1:25 16375:16384" s="54" customFormat="1" ht="42" customHeight="1" x14ac:dyDescent="0.2">
      <c r="A1498" s="60"/>
      <c r="B1498" s="60"/>
      <c r="C1498" s="61"/>
      <c r="D1498" s="61"/>
      <c r="E1498" s="61"/>
      <c r="F1498" s="61"/>
      <c r="G1498" s="61"/>
      <c r="H1498" s="61"/>
      <c r="I1498" s="60"/>
      <c r="J1498" s="60"/>
      <c r="K1498" s="87"/>
      <c r="L1498" s="62"/>
      <c r="M1498" s="63"/>
      <c r="N1498" s="64"/>
      <c r="O1498" s="58"/>
      <c r="P1498" s="64"/>
      <c r="Q1498" s="58"/>
      <c r="R1498" s="52"/>
      <c r="S1498" s="60"/>
      <c r="T1498" s="60"/>
      <c r="U1498" s="60"/>
      <c r="V1498" s="60"/>
      <c r="W1498" s="20"/>
      <c r="X1498" s="19"/>
      <c r="Y1498" s="19"/>
      <c r="XEU1498" s="189"/>
      <c r="XEV1498" s="189"/>
      <c r="XEW1498" s="189"/>
      <c r="XEX1498" s="189"/>
      <c r="XEY1498" s="189"/>
      <c r="XEZ1498" s="189"/>
      <c r="XFA1498" s="189"/>
      <c r="XFB1498" s="189"/>
      <c r="XFC1498" s="189"/>
      <c r="XFD1498" s="189"/>
    </row>
    <row r="1499" spans="1:25 16375:16384" s="54" customFormat="1" ht="42" customHeight="1" x14ac:dyDescent="0.2">
      <c r="A1499" s="60"/>
      <c r="B1499" s="60"/>
      <c r="C1499" s="61"/>
      <c r="D1499" s="61"/>
      <c r="E1499" s="61"/>
      <c r="F1499" s="61"/>
      <c r="G1499" s="61"/>
      <c r="H1499" s="61"/>
      <c r="I1499" s="60"/>
      <c r="J1499" s="60"/>
      <c r="K1499" s="87"/>
      <c r="L1499" s="62"/>
      <c r="M1499" s="63"/>
      <c r="N1499" s="64"/>
      <c r="O1499" s="58"/>
      <c r="P1499" s="64"/>
      <c r="Q1499" s="58"/>
      <c r="R1499" s="52"/>
      <c r="S1499" s="60"/>
      <c r="T1499" s="60"/>
      <c r="U1499" s="60"/>
      <c r="V1499" s="60"/>
      <c r="W1499" s="20"/>
      <c r="X1499" s="19"/>
      <c r="Y1499" s="19"/>
      <c r="XEU1499" s="189"/>
      <c r="XEV1499" s="189"/>
      <c r="XEW1499" s="189"/>
      <c r="XEX1499" s="189"/>
      <c r="XEY1499" s="189"/>
      <c r="XEZ1499" s="189"/>
      <c r="XFA1499" s="189"/>
      <c r="XFB1499" s="189"/>
      <c r="XFC1499" s="189"/>
      <c r="XFD1499" s="189"/>
    </row>
    <row r="1500" spans="1:25 16375:16384" s="54" customFormat="1" ht="42" customHeight="1" x14ac:dyDescent="0.2">
      <c r="A1500" s="60"/>
      <c r="B1500" s="60"/>
      <c r="C1500" s="61"/>
      <c r="D1500" s="61"/>
      <c r="E1500" s="61"/>
      <c r="F1500" s="61"/>
      <c r="G1500" s="61"/>
      <c r="H1500" s="61"/>
      <c r="I1500" s="60"/>
      <c r="J1500" s="60"/>
      <c r="K1500" s="87"/>
      <c r="L1500" s="62"/>
      <c r="M1500" s="63"/>
      <c r="N1500" s="64"/>
      <c r="O1500" s="58"/>
      <c r="P1500" s="64"/>
      <c r="Q1500" s="58"/>
      <c r="R1500" s="52"/>
      <c r="S1500" s="60"/>
      <c r="T1500" s="60"/>
      <c r="U1500" s="60"/>
      <c r="V1500" s="60"/>
      <c r="W1500" s="20"/>
      <c r="X1500" s="19"/>
      <c r="Y1500" s="19"/>
      <c r="XEU1500" s="189"/>
      <c r="XEV1500" s="189"/>
      <c r="XEW1500" s="189"/>
      <c r="XEX1500" s="189"/>
      <c r="XEY1500" s="189"/>
      <c r="XEZ1500" s="189"/>
      <c r="XFA1500" s="189"/>
      <c r="XFB1500" s="189"/>
      <c r="XFC1500" s="189"/>
      <c r="XFD1500" s="189"/>
    </row>
    <row r="1501" spans="1:25 16375:16384" s="54" customFormat="1" ht="42" customHeight="1" x14ac:dyDescent="0.2">
      <c r="A1501" s="60"/>
      <c r="B1501" s="60"/>
      <c r="C1501" s="61"/>
      <c r="D1501" s="61"/>
      <c r="E1501" s="61"/>
      <c r="F1501" s="61"/>
      <c r="G1501" s="61"/>
      <c r="H1501" s="61"/>
      <c r="I1501" s="60"/>
      <c r="J1501" s="60"/>
      <c r="K1501" s="87"/>
      <c r="L1501" s="62"/>
      <c r="M1501" s="63"/>
      <c r="N1501" s="64"/>
      <c r="O1501" s="58"/>
      <c r="P1501" s="64"/>
      <c r="Q1501" s="58"/>
      <c r="R1501" s="52"/>
      <c r="S1501" s="60"/>
      <c r="T1501" s="60"/>
      <c r="U1501" s="60"/>
      <c r="V1501" s="60"/>
      <c r="W1501" s="20"/>
      <c r="X1501" s="19"/>
      <c r="Y1501" s="19"/>
      <c r="XEU1501" s="189"/>
      <c r="XEV1501" s="189"/>
      <c r="XEW1501" s="189"/>
      <c r="XEX1501" s="189"/>
      <c r="XEY1501" s="189"/>
      <c r="XEZ1501" s="189"/>
      <c r="XFA1501" s="189"/>
      <c r="XFB1501" s="189"/>
      <c r="XFC1501" s="189"/>
      <c r="XFD1501" s="189"/>
    </row>
    <row r="1502" spans="1:25 16375:16384" s="54" customFormat="1" ht="42" customHeight="1" x14ac:dyDescent="0.2">
      <c r="A1502" s="60"/>
      <c r="B1502" s="60"/>
      <c r="C1502" s="61"/>
      <c r="D1502" s="61"/>
      <c r="E1502" s="61"/>
      <c r="F1502" s="61"/>
      <c r="G1502" s="61"/>
      <c r="H1502" s="61"/>
      <c r="I1502" s="60"/>
      <c r="J1502" s="60"/>
      <c r="K1502" s="87"/>
      <c r="L1502" s="62"/>
      <c r="M1502" s="63"/>
      <c r="N1502" s="64"/>
      <c r="O1502" s="58"/>
      <c r="P1502" s="64"/>
      <c r="Q1502" s="58"/>
      <c r="R1502" s="52"/>
      <c r="S1502" s="60"/>
      <c r="T1502" s="60"/>
      <c r="U1502" s="60"/>
      <c r="V1502" s="60"/>
      <c r="W1502" s="20"/>
      <c r="X1502" s="19"/>
      <c r="Y1502" s="19"/>
      <c r="XEU1502" s="189"/>
      <c r="XEV1502" s="189"/>
      <c r="XEW1502" s="189"/>
      <c r="XEX1502" s="189"/>
      <c r="XEY1502" s="189"/>
      <c r="XEZ1502" s="189"/>
      <c r="XFA1502" s="189"/>
      <c r="XFB1502" s="189"/>
      <c r="XFC1502" s="189"/>
      <c r="XFD1502" s="189"/>
    </row>
    <row r="1503" spans="1:25 16375:16384" s="54" customFormat="1" ht="42" customHeight="1" x14ac:dyDescent="0.2">
      <c r="A1503" s="60"/>
      <c r="B1503" s="60"/>
      <c r="C1503" s="61"/>
      <c r="D1503" s="61"/>
      <c r="E1503" s="61"/>
      <c r="F1503" s="61"/>
      <c r="G1503" s="61"/>
      <c r="H1503" s="61"/>
      <c r="I1503" s="60"/>
      <c r="J1503" s="60"/>
      <c r="K1503" s="87"/>
      <c r="L1503" s="62"/>
      <c r="M1503" s="63"/>
      <c r="N1503" s="64"/>
      <c r="O1503" s="58"/>
      <c r="P1503" s="64"/>
      <c r="Q1503" s="58"/>
      <c r="R1503" s="52"/>
      <c r="S1503" s="60"/>
      <c r="T1503" s="60"/>
      <c r="U1503" s="60"/>
      <c r="V1503" s="60"/>
      <c r="W1503" s="20"/>
      <c r="X1503" s="19"/>
      <c r="Y1503" s="19"/>
      <c r="XEU1503" s="189"/>
      <c r="XEV1503" s="189"/>
      <c r="XEW1503" s="189"/>
      <c r="XEX1503" s="189"/>
      <c r="XEY1503" s="189"/>
      <c r="XEZ1503" s="189"/>
      <c r="XFA1503" s="189"/>
      <c r="XFB1503" s="189"/>
      <c r="XFC1503" s="189"/>
      <c r="XFD1503" s="189"/>
    </row>
    <row r="1504" spans="1:25 16375:16384" s="54" customFormat="1" ht="42" customHeight="1" x14ac:dyDescent="0.2">
      <c r="A1504" s="60"/>
      <c r="B1504" s="60"/>
      <c r="C1504" s="61"/>
      <c r="D1504" s="61"/>
      <c r="E1504" s="61"/>
      <c r="F1504" s="61"/>
      <c r="G1504" s="61"/>
      <c r="H1504" s="61"/>
      <c r="I1504" s="60"/>
      <c r="J1504" s="60"/>
      <c r="K1504" s="87"/>
      <c r="L1504" s="62"/>
      <c r="M1504" s="63"/>
      <c r="N1504" s="64"/>
      <c r="O1504" s="58"/>
      <c r="P1504" s="64"/>
      <c r="Q1504" s="58"/>
      <c r="R1504" s="52"/>
      <c r="S1504" s="60"/>
      <c r="T1504" s="60"/>
      <c r="U1504" s="60"/>
      <c r="V1504" s="60"/>
      <c r="W1504" s="20"/>
      <c r="X1504" s="19"/>
      <c r="Y1504" s="19"/>
      <c r="XEU1504" s="189"/>
      <c r="XEV1504" s="189"/>
      <c r="XEW1504" s="189"/>
      <c r="XEX1504" s="189"/>
      <c r="XEY1504" s="189"/>
      <c r="XEZ1504" s="189"/>
      <c r="XFA1504" s="189"/>
      <c r="XFB1504" s="189"/>
      <c r="XFC1504" s="189"/>
      <c r="XFD1504" s="189"/>
    </row>
    <row r="1505" spans="1:25 16375:16384" s="54" customFormat="1" ht="42" customHeight="1" x14ac:dyDescent="0.2">
      <c r="A1505" s="60"/>
      <c r="B1505" s="60"/>
      <c r="C1505" s="61"/>
      <c r="D1505" s="61"/>
      <c r="E1505" s="61"/>
      <c r="F1505" s="61"/>
      <c r="G1505" s="61"/>
      <c r="H1505" s="61"/>
      <c r="I1505" s="60"/>
      <c r="J1505" s="60"/>
      <c r="K1505" s="87"/>
      <c r="L1505" s="62"/>
      <c r="M1505" s="63"/>
      <c r="N1505" s="64"/>
      <c r="O1505" s="58"/>
      <c r="P1505" s="64"/>
      <c r="Q1505" s="58"/>
      <c r="R1505" s="52"/>
      <c r="S1505" s="60"/>
      <c r="T1505" s="60"/>
      <c r="U1505" s="60"/>
      <c r="V1505" s="60"/>
      <c r="W1505" s="20"/>
      <c r="X1505" s="19"/>
      <c r="Y1505" s="19"/>
      <c r="XEU1505" s="189"/>
      <c r="XEV1505" s="189"/>
      <c r="XEW1505" s="189"/>
      <c r="XEX1505" s="189"/>
      <c r="XEY1505" s="189"/>
      <c r="XEZ1505" s="189"/>
      <c r="XFA1505" s="189"/>
      <c r="XFB1505" s="189"/>
      <c r="XFC1505" s="189"/>
      <c r="XFD1505" s="189"/>
    </row>
    <row r="1506" spans="1:25 16375:16384" s="54" customFormat="1" ht="42" customHeight="1" x14ac:dyDescent="0.2">
      <c r="A1506" s="60"/>
      <c r="B1506" s="60"/>
      <c r="C1506" s="61"/>
      <c r="D1506" s="61"/>
      <c r="E1506" s="61"/>
      <c r="F1506" s="61"/>
      <c r="G1506" s="61"/>
      <c r="H1506" s="61"/>
      <c r="I1506" s="60"/>
      <c r="J1506" s="60"/>
      <c r="K1506" s="87"/>
      <c r="L1506" s="62"/>
      <c r="M1506" s="63"/>
      <c r="N1506" s="64"/>
      <c r="O1506" s="58"/>
      <c r="P1506" s="64"/>
      <c r="Q1506" s="58"/>
      <c r="R1506" s="52"/>
      <c r="S1506" s="60"/>
      <c r="T1506" s="60"/>
      <c r="U1506" s="60"/>
      <c r="V1506" s="60"/>
      <c r="W1506" s="20"/>
      <c r="X1506" s="19"/>
      <c r="Y1506" s="19"/>
      <c r="XEU1506" s="189"/>
      <c r="XEV1506" s="189"/>
      <c r="XEW1506" s="189"/>
      <c r="XEX1506" s="189"/>
      <c r="XEY1506" s="189"/>
      <c r="XEZ1506" s="189"/>
      <c r="XFA1506" s="189"/>
      <c r="XFB1506" s="189"/>
      <c r="XFC1506" s="189"/>
      <c r="XFD1506" s="189"/>
    </row>
    <row r="1507" spans="1:25 16375:16384" s="54" customFormat="1" ht="42" customHeight="1" x14ac:dyDescent="0.2">
      <c r="A1507" s="60"/>
      <c r="B1507" s="60"/>
      <c r="C1507" s="61"/>
      <c r="D1507" s="61"/>
      <c r="E1507" s="61"/>
      <c r="F1507" s="61"/>
      <c r="G1507" s="61"/>
      <c r="H1507" s="61"/>
      <c r="I1507" s="60"/>
      <c r="J1507" s="60"/>
      <c r="K1507" s="87"/>
      <c r="L1507" s="62"/>
      <c r="M1507" s="63"/>
      <c r="N1507" s="64"/>
      <c r="O1507" s="58"/>
      <c r="P1507" s="64"/>
      <c r="Q1507" s="58"/>
      <c r="R1507" s="52"/>
      <c r="S1507" s="60"/>
      <c r="T1507" s="60"/>
      <c r="U1507" s="60"/>
      <c r="V1507" s="60"/>
      <c r="W1507" s="20"/>
      <c r="X1507" s="19"/>
      <c r="Y1507" s="19"/>
      <c r="XEU1507" s="189"/>
      <c r="XEV1507" s="189"/>
      <c r="XEW1507" s="189"/>
      <c r="XEX1507" s="189"/>
      <c r="XEY1507" s="189"/>
      <c r="XEZ1507" s="189"/>
      <c r="XFA1507" s="189"/>
      <c r="XFB1507" s="189"/>
      <c r="XFC1507" s="189"/>
      <c r="XFD1507" s="189"/>
    </row>
    <row r="1508" spans="1:25 16375:16384" s="54" customFormat="1" ht="42" customHeight="1" x14ac:dyDescent="0.2">
      <c r="A1508" s="60"/>
      <c r="B1508" s="60"/>
      <c r="C1508" s="61"/>
      <c r="D1508" s="61"/>
      <c r="E1508" s="61"/>
      <c r="F1508" s="61"/>
      <c r="G1508" s="61"/>
      <c r="H1508" s="61"/>
      <c r="I1508" s="60"/>
      <c r="J1508" s="60"/>
      <c r="K1508" s="87"/>
      <c r="L1508" s="62"/>
      <c r="M1508" s="63"/>
      <c r="N1508" s="64"/>
      <c r="O1508" s="58"/>
      <c r="P1508" s="64"/>
      <c r="Q1508" s="58"/>
      <c r="R1508" s="52"/>
      <c r="S1508" s="60"/>
      <c r="T1508" s="60"/>
      <c r="U1508" s="60"/>
      <c r="V1508" s="60"/>
      <c r="W1508" s="20"/>
      <c r="X1508" s="19"/>
      <c r="Y1508" s="19"/>
      <c r="XEU1508" s="189"/>
      <c r="XEV1508" s="189"/>
      <c r="XEW1508" s="189"/>
      <c r="XEX1508" s="189"/>
      <c r="XEY1508" s="189"/>
      <c r="XEZ1508" s="189"/>
      <c r="XFA1508" s="189"/>
      <c r="XFB1508" s="189"/>
      <c r="XFC1508" s="189"/>
      <c r="XFD1508" s="189"/>
    </row>
    <row r="1509" spans="1:25 16375:16384" s="54" customFormat="1" ht="42" customHeight="1" x14ac:dyDescent="0.2">
      <c r="A1509" s="60"/>
      <c r="B1509" s="60"/>
      <c r="C1509" s="61"/>
      <c r="D1509" s="61"/>
      <c r="E1509" s="61"/>
      <c r="F1509" s="61"/>
      <c r="G1509" s="61"/>
      <c r="H1509" s="61"/>
      <c r="I1509" s="60"/>
      <c r="J1509" s="60"/>
      <c r="K1509" s="87"/>
      <c r="L1509" s="62"/>
      <c r="M1509" s="63"/>
      <c r="N1509" s="64"/>
      <c r="O1509" s="58"/>
      <c r="P1509" s="64"/>
      <c r="Q1509" s="58"/>
      <c r="R1509" s="52"/>
      <c r="S1509" s="60"/>
      <c r="T1509" s="60"/>
      <c r="U1509" s="60"/>
      <c r="V1509" s="60"/>
      <c r="W1509" s="20"/>
      <c r="X1509" s="19"/>
      <c r="Y1509" s="19"/>
      <c r="XEU1509" s="189"/>
      <c r="XEV1509" s="189"/>
      <c r="XEW1509" s="189"/>
      <c r="XEX1509" s="189"/>
      <c r="XEY1509" s="189"/>
      <c r="XEZ1509" s="189"/>
      <c r="XFA1509" s="189"/>
      <c r="XFB1509" s="189"/>
      <c r="XFC1509" s="189"/>
      <c r="XFD1509" s="189"/>
    </row>
    <row r="1510" spans="1:25 16375:16384" s="54" customFormat="1" ht="42" customHeight="1" x14ac:dyDescent="0.2">
      <c r="A1510" s="60"/>
      <c r="B1510" s="60"/>
      <c r="C1510" s="61"/>
      <c r="D1510" s="61"/>
      <c r="E1510" s="61"/>
      <c r="F1510" s="61"/>
      <c r="G1510" s="61"/>
      <c r="H1510" s="61"/>
      <c r="I1510" s="60"/>
      <c r="J1510" s="60"/>
      <c r="K1510" s="87"/>
      <c r="L1510" s="62"/>
      <c r="M1510" s="63"/>
      <c r="N1510" s="64"/>
      <c r="O1510" s="58"/>
      <c r="P1510" s="64"/>
      <c r="Q1510" s="58"/>
      <c r="R1510" s="52"/>
      <c r="S1510" s="60"/>
      <c r="T1510" s="60"/>
      <c r="U1510" s="60"/>
      <c r="V1510" s="60"/>
      <c r="W1510" s="20"/>
      <c r="X1510" s="19"/>
      <c r="Y1510" s="19"/>
      <c r="XEU1510" s="189"/>
      <c r="XEV1510" s="189"/>
      <c r="XEW1510" s="189"/>
      <c r="XEX1510" s="189"/>
      <c r="XEY1510" s="189"/>
      <c r="XEZ1510" s="189"/>
      <c r="XFA1510" s="189"/>
      <c r="XFB1510" s="189"/>
      <c r="XFC1510" s="189"/>
      <c r="XFD1510" s="189"/>
    </row>
    <row r="1511" spans="1:25 16375:16384" s="54" customFormat="1" ht="42" customHeight="1" x14ac:dyDescent="0.2">
      <c r="A1511" s="60"/>
      <c r="B1511" s="60"/>
      <c r="C1511" s="61"/>
      <c r="D1511" s="61"/>
      <c r="E1511" s="61"/>
      <c r="F1511" s="61"/>
      <c r="G1511" s="61"/>
      <c r="H1511" s="61"/>
      <c r="I1511" s="60"/>
      <c r="J1511" s="60"/>
      <c r="K1511" s="87"/>
      <c r="L1511" s="62"/>
      <c r="M1511" s="63"/>
      <c r="N1511" s="64"/>
      <c r="O1511" s="58"/>
      <c r="P1511" s="64"/>
      <c r="Q1511" s="58"/>
      <c r="R1511" s="52"/>
      <c r="S1511" s="60"/>
      <c r="T1511" s="60"/>
      <c r="U1511" s="60"/>
      <c r="V1511" s="60"/>
      <c r="W1511" s="20"/>
      <c r="X1511" s="19"/>
      <c r="Y1511" s="19"/>
      <c r="XEU1511" s="189"/>
      <c r="XEV1511" s="189"/>
      <c r="XEW1511" s="189"/>
      <c r="XEX1511" s="189"/>
      <c r="XEY1511" s="189"/>
      <c r="XEZ1511" s="189"/>
      <c r="XFA1511" s="189"/>
      <c r="XFB1511" s="189"/>
      <c r="XFC1511" s="189"/>
      <c r="XFD1511" s="189"/>
    </row>
    <row r="1512" spans="1:25 16375:16384" s="54" customFormat="1" ht="42" customHeight="1" x14ac:dyDescent="0.2">
      <c r="A1512" s="60"/>
      <c r="B1512" s="60"/>
      <c r="C1512" s="61"/>
      <c r="D1512" s="61"/>
      <c r="E1512" s="61"/>
      <c r="F1512" s="61"/>
      <c r="G1512" s="61"/>
      <c r="H1512" s="61"/>
      <c r="I1512" s="60"/>
      <c r="J1512" s="60"/>
      <c r="K1512" s="87"/>
      <c r="L1512" s="62"/>
      <c r="M1512" s="63"/>
      <c r="N1512" s="64"/>
      <c r="O1512" s="58"/>
      <c r="P1512" s="64"/>
      <c r="Q1512" s="58"/>
      <c r="R1512" s="52"/>
      <c r="S1512" s="60"/>
      <c r="T1512" s="60"/>
      <c r="U1512" s="60"/>
      <c r="V1512" s="60"/>
      <c r="W1512" s="20"/>
      <c r="X1512" s="19"/>
      <c r="Y1512" s="19"/>
      <c r="XEU1512" s="189"/>
      <c r="XEV1512" s="189"/>
      <c r="XEW1512" s="189"/>
      <c r="XEX1512" s="189"/>
      <c r="XEY1512" s="189"/>
      <c r="XEZ1512" s="189"/>
      <c r="XFA1512" s="189"/>
      <c r="XFB1512" s="189"/>
      <c r="XFC1512" s="189"/>
      <c r="XFD1512" s="189"/>
    </row>
    <row r="1513" spans="1:25 16375:16384" s="54" customFormat="1" ht="42" customHeight="1" x14ac:dyDescent="0.2">
      <c r="A1513" s="60"/>
      <c r="B1513" s="60"/>
      <c r="C1513" s="61"/>
      <c r="D1513" s="61"/>
      <c r="E1513" s="61"/>
      <c r="F1513" s="61"/>
      <c r="G1513" s="61"/>
      <c r="H1513" s="61"/>
      <c r="I1513" s="60"/>
      <c r="J1513" s="60"/>
      <c r="K1513" s="87"/>
      <c r="L1513" s="62"/>
      <c r="M1513" s="63"/>
      <c r="N1513" s="64"/>
      <c r="O1513" s="58"/>
      <c r="P1513" s="64"/>
      <c r="Q1513" s="58"/>
      <c r="R1513" s="52"/>
      <c r="S1513" s="60"/>
      <c r="T1513" s="60"/>
      <c r="U1513" s="60"/>
      <c r="V1513" s="60"/>
      <c r="W1513" s="20"/>
      <c r="X1513" s="19"/>
      <c r="Y1513" s="19"/>
      <c r="XEU1513" s="189"/>
      <c r="XEV1513" s="189"/>
      <c r="XEW1513" s="189"/>
      <c r="XEX1513" s="189"/>
      <c r="XEY1513" s="189"/>
      <c r="XEZ1513" s="189"/>
      <c r="XFA1513" s="189"/>
      <c r="XFB1513" s="189"/>
      <c r="XFC1513" s="189"/>
      <c r="XFD1513" s="189"/>
    </row>
    <row r="1514" spans="1:25 16375:16384" s="54" customFormat="1" ht="42" customHeight="1" x14ac:dyDescent="0.2">
      <c r="A1514" s="60"/>
      <c r="B1514" s="60"/>
      <c r="C1514" s="61"/>
      <c r="D1514" s="61"/>
      <c r="E1514" s="61"/>
      <c r="F1514" s="61"/>
      <c r="G1514" s="61"/>
      <c r="H1514" s="61"/>
      <c r="I1514" s="60"/>
      <c r="J1514" s="60"/>
      <c r="K1514" s="87"/>
      <c r="L1514" s="62"/>
      <c r="M1514" s="63"/>
      <c r="N1514" s="64"/>
      <c r="O1514" s="58"/>
      <c r="P1514" s="64"/>
      <c r="Q1514" s="58"/>
      <c r="R1514" s="52"/>
      <c r="S1514" s="60"/>
      <c r="T1514" s="60"/>
      <c r="U1514" s="60"/>
      <c r="V1514" s="60"/>
      <c r="W1514" s="20"/>
      <c r="X1514" s="19"/>
      <c r="Y1514" s="19"/>
      <c r="XEU1514" s="189"/>
      <c r="XEV1514" s="189"/>
      <c r="XEW1514" s="189"/>
      <c r="XEX1514" s="189"/>
      <c r="XEY1514" s="189"/>
      <c r="XEZ1514" s="189"/>
      <c r="XFA1514" s="189"/>
      <c r="XFB1514" s="189"/>
      <c r="XFC1514" s="189"/>
      <c r="XFD1514" s="189"/>
    </row>
    <row r="1515" spans="1:25 16375:16384" s="54" customFormat="1" ht="42" customHeight="1" x14ac:dyDescent="0.2">
      <c r="A1515" s="60"/>
      <c r="B1515" s="60"/>
      <c r="C1515" s="61"/>
      <c r="D1515" s="61"/>
      <c r="E1515" s="61"/>
      <c r="F1515" s="61"/>
      <c r="G1515" s="61"/>
      <c r="H1515" s="61"/>
      <c r="I1515" s="60"/>
      <c r="J1515" s="60"/>
      <c r="K1515" s="87"/>
      <c r="L1515" s="62"/>
      <c r="M1515" s="63"/>
      <c r="N1515" s="64"/>
      <c r="O1515" s="58"/>
      <c r="P1515" s="64"/>
      <c r="Q1515" s="58"/>
      <c r="R1515" s="52"/>
      <c r="S1515" s="60"/>
      <c r="T1515" s="60"/>
      <c r="U1515" s="60"/>
      <c r="V1515" s="60"/>
      <c r="W1515" s="20"/>
      <c r="X1515" s="19"/>
      <c r="Y1515" s="19"/>
      <c r="XEU1515" s="189"/>
      <c r="XEV1515" s="189"/>
      <c r="XEW1515" s="189"/>
      <c r="XEX1515" s="189"/>
      <c r="XEY1515" s="189"/>
      <c r="XEZ1515" s="189"/>
      <c r="XFA1515" s="189"/>
      <c r="XFB1515" s="189"/>
      <c r="XFC1515" s="189"/>
      <c r="XFD1515" s="189"/>
    </row>
    <row r="1516" spans="1:25 16375:16384" s="54" customFormat="1" ht="42" customHeight="1" x14ac:dyDescent="0.2">
      <c r="A1516" s="60"/>
      <c r="B1516" s="60"/>
      <c r="C1516" s="61"/>
      <c r="D1516" s="61"/>
      <c r="E1516" s="61"/>
      <c r="F1516" s="61"/>
      <c r="G1516" s="61"/>
      <c r="H1516" s="61"/>
      <c r="I1516" s="60"/>
      <c r="J1516" s="60"/>
      <c r="K1516" s="87"/>
      <c r="L1516" s="62"/>
      <c r="M1516" s="63"/>
      <c r="N1516" s="64"/>
      <c r="O1516" s="58"/>
      <c r="P1516" s="64"/>
      <c r="Q1516" s="58"/>
      <c r="R1516" s="52"/>
      <c r="S1516" s="60"/>
      <c r="T1516" s="60"/>
      <c r="U1516" s="60"/>
      <c r="V1516" s="60"/>
      <c r="W1516" s="20"/>
      <c r="X1516" s="19"/>
      <c r="Y1516" s="19"/>
      <c r="XEU1516" s="189"/>
      <c r="XEV1516" s="189"/>
      <c r="XEW1516" s="189"/>
      <c r="XEX1516" s="189"/>
      <c r="XEY1516" s="189"/>
      <c r="XEZ1516" s="189"/>
      <c r="XFA1516" s="189"/>
      <c r="XFB1516" s="189"/>
      <c r="XFC1516" s="189"/>
      <c r="XFD1516" s="189"/>
    </row>
    <row r="1517" spans="1:25 16375:16384" s="54" customFormat="1" ht="42" customHeight="1" x14ac:dyDescent="0.2">
      <c r="A1517" s="60"/>
      <c r="B1517" s="60"/>
      <c r="C1517" s="61"/>
      <c r="D1517" s="61"/>
      <c r="E1517" s="61"/>
      <c r="F1517" s="61"/>
      <c r="G1517" s="61"/>
      <c r="H1517" s="61"/>
      <c r="I1517" s="60"/>
      <c r="J1517" s="60"/>
      <c r="K1517" s="87"/>
      <c r="L1517" s="62"/>
      <c r="M1517" s="63"/>
      <c r="N1517" s="64"/>
      <c r="O1517" s="58"/>
      <c r="P1517" s="64"/>
      <c r="Q1517" s="58"/>
      <c r="R1517" s="52"/>
      <c r="S1517" s="60"/>
      <c r="T1517" s="60"/>
      <c r="U1517" s="60"/>
      <c r="V1517" s="60"/>
      <c r="W1517" s="20"/>
      <c r="X1517" s="19"/>
      <c r="Y1517" s="19"/>
      <c r="XEU1517" s="189"/>
      <c r="XEV1517" s="189"/>
      <c r="XEW1517" s="189"/>
      <c r="XEX1517" s="189"/>
      <c r="XEY1517" s="189"/>
      <c r="XEZ1517" s="189"/>
      <c r="XFA1517" s="189"/>
      <c r="XFB1517" s="189"/>
      <c r="XFC1517" s="189"/>
      <c r="XFD1517" s="189"/>
    </row>
    <row r="1518" spans="1:25 16375:16384" s="54" customFormat="1" ht="42" customHeight="1" x14ac:dyDescent="0.2">
      <c r="A1518" s="60"/>
      <c r="B1518" s="60"/>
      <c r="C1518" s="61"/>
      <c r="D1518" s="61"/>
      <c r="E1518" s="61"/>
      <c r="F1518" s="61"/>
      <c r="G1518" s="61"/>
      <c r="H1518" s="61"/>
      <c r="I1518" s="60"/>
      <c r="J1518" s="60"/>
      <c r="K1518" s="87"/>
      <c r="L1518" s="62"/>
      <c r="M1518" s="63"/>
      <c r="N1518" s="64"/>
      <c r="O1518" s="58"/>
      <c r="P1518" s="64"/>
      <c r="Q1518" s="58"/>
      <c r="R1518" s="52"/>
      <c r="S1518" s="60"/>
      <c r="T1518" s="60"/>
      <c r="U1518" s="60"/>
      <c r="V1518" s="60"/>
      <c r="W1518" s="20"/>
      <c r="X1518" s="19"/>
      <c r="Y1518" s="19"/>
      <c r="XEU1518" s="189"/>
      <c r="XEV1518" s="189"/>
      <c r="XEW1518" s="189"/>
      <c r="XEX1518" s="189"/>
      <c r="XEY1518" s="189"/>
      <c r="XEZ1518" s="189"/>
      <c r="XFA1518" s="189"/>
      <c r="XFB1518" s="189"/>
      <c r="XFC1518" s="189"/>
      <c r="XFD1518" s="189"/>
    </row>
    <row r="1519" spans="1:25 16375:16384" s="54" customFormat="1" ht="42" customHeight="1" x14ac:dyDescent="0.2">
      <c r="A1519" s="60"/>
      <c r="B1519" s="60"/>
      <c r="C1519" s="61"/>
      <c r="D1519" s="61"/>
      <c r="E1519" s="61"/>
      <c r="F1519" s="61"/>
      <c r="G1519" s="61"/>
      <c r="H1519" s="61"/>
      <c r="I1519" s="60"/>
      <c r="J1519" s="60"/>
      <c r="K1519" s="87"/>
      <c r="L1519" s="62"/>
      <c r="M1519" s="63"/>
      <c r="N1519" s="64"/>
      <c r="O1519" s="58"/>
      <c r="P1519" s="64"/>
      <c r="Q1519" s="58"/>
      <c r="R1519" s="52"/>
      <c r="S1519" s="60"/>
      <c r="T1519" s="60"/>
      <c r="U1519" s="60"/>
      <c r="V1519" s="60"/>
      <c r="W1519" s="20"/>
      <c r="X1519" s="19"/>
      <c r="Y1519" s="19"/>
      <c r="XEU1519" s="189"/>
      <c r="XEV1519" s="189"/>
      <c r="XEW1519" s="189"/>
      <c r="XEX1519" s="189"/>
      <c r="XEY1519" s="189"/>
      <c r="XEZ1519" s="189"/>
      <c r="XFA1519" s="189"/>
      <c r="XFB1519" s="189"/>
      <c r="XFC1519" s="189"/>
      <c r="XFD1519" s="189"/>
    </row>
    <row r="1520" spans="1:25 16375:16384" s="54" customFormat="1" ht="42" customHeight="1" x14ac:dyDescent="0.2">
      <c r="A1520" s="60"/>
      <c r="B1520" s="60"/>
      <c r="C1520" s="61"/>
      <c r="D1520" s="61"/>
      <c r="E1520" s="61"/>
      <c r="F1520" s="61"/>
      <c r="G1520" s="61"/>
      <c r="H1520" s="61"/>
      <c r="I1520" s="60"/>
      <c r="J1520" s="60"/>
      <c r="K1520" s="87"/>
      <c r="L1520" s="62"/>
      <c r="M1520" s="63"/>
      <c r="N1520" s="64"/>
      <c r="O1520" s="58"/>
      <c r="P1520" s="64"/>
      <c r="Q1520" s="58"/>
      <c r="R1520" s="52"/>
      <c r="S1520" s="60"/>
      <c r="T1520" s="60"/>
      <c r="U1520" s="60"/>
      <c r="V1520" s="60"/>
      <c r="W1520" s="20"/>
      <c r="X1520" s="19"/>
      <c r="Y1520" s="19"/>
      <c r="XEU1520" s="189"/>
      <c r="XEV1520" s="189"/>
      <c r="XEW1520" s="189"/>
      <c r="XEX1520" s="189"/>
      <c r="XEY1520" s="189"/>
      <c r="XEZ1520" s="189"/>
      <c r="XFA1520" s="189"/>
      <c r="XFB1520" s="189"/>
      <c r="XFC1520" s="189"/>
      <c r="XFD1520" s="189"/>
    </row>
    <row r="1521" spans="1:25 16375:16384" s="54" customFormat="1" ht="42" customHeight="1" x14ac:dyDescent="0.2">
      <c r="A1521" s="60"/>
      <c r="B1521" s="60"/>
      <c r="C1521" s="61"/>
      <c r="D1521" s="61"/>
      <c r="E1521" s="61"/>
      <c r="F1521" s="61"/>
      <c r="G1521" s="61"/>
      <c r="H1521" s="61"/>
      <c r="I1521" s="60"/>
      <c r="J1521" s="60"/>
      <c r="K1521" s="87"/>
      <c r="L1521" s="62"/>
      <c r="M1521" s="63"/>
      <c r="N1521" s="64"/>
      <c r="O1521" s="58"/>
      <c r="P1521" s="64"/>
      <c r="Q1521" s="58"/>
      <c r="R1521" s="52"/>
      <c r="S1521" s="60"/>
      <c r="T1521" s="60"/>
      <c r="U1521" s="60"/>
      <c r="V1521" s="60"/>
      <c r="W1521" s="20"/>
      <c r="X1521" s="19"/>
      <c r="Y1521" s="19"/>
      <c r="XEU1521" s="189"/>
      <c r="XEV1521" s="189"/>
      <c r="XEW1521" s="189"/>
      <c r="XEX1521" s="189"/>
      <c r="XEY1521" s="189"/>
      <c r="XEZ1521" s="189"/>
      <c r="XFA1521" s="189"/>
      <c r="XFB1521" s="189"/>
      <c r="XFC1521" s="189"/>
      <c r="XFD1521" s="189"/>
    </row>
    <row r="1522" spans="1:25 16375:16384" s="54" customFormat="1" ht="42" customHeight="1" x14ac:dyDescent="0.2">
      <c r="A1522" s="60"/>
      <c r="B1522" s="60"/>
      <c r="C1522" s="61"/>
      <c r="D1522" s="61"/>
      <c r="E1522" s="61"/>
      <c r="F1522" s="61"/>
      <c r="G1522" s="61"/>
      <c r="H1522" s="61"/>
      <c r="I1522" s="60"/>
      <c r="J1522" s="60"/>
      <c r="K1522" s="87"/>
      <c r="L1522" s="62"/>
      <c r="M1522" s="63"/>
      <c r="N1522" s="64"/>
      <c r="O1522" s="58"/>
      <c r="P1522" s="64"/>
      <c r="Q1522" s="58"/>
      <c r="R1522" s="52"/>
      <c r="S1522" s="60"/>
      <c r="T1522" s="60"/>
      <c r="U1522" s="60"/>
      <c r="V1522" s="60"/>
      <c r="W1522" s="20"/>
      <c r="X1522" s="19"/>
      <c r="Y1522" s="19"/>
      <c r="XEU1522" s="189"/>
      <c r="XEV1522" s="189"/>
      <c r="XEW1522" s="189"/>
      <c r="XEX1522" s="189"/>
      <c r="XEY1522" s="189"/>
      <c r="XEZ1522" s="189"/>
      <c r="XFA1522" s="189"/>
      <c r="XFB1522" s="189"/>
      <c r="XFC1522" s="189"/>
      <c r="XFD1522" s="189"/>
    </row>
    <row r="1523" spans="1:25 16375:16384" s="54" customFormat="1" ht="42" customHeight="1" x14ac:dyDescent="0.2">
      <c r="A1523" s="60"/>
      <c r="B1523" s="60"/>
      <c r="C1523" s="61"/>
      <c r="D1523" s="61"/>
      <c r="E1523" s="61"/>
      <c r="F1523" s="61"/>
      <c r="G1523" s="61"/>
      <c r="H1523" s="61"/>
      <c r="I1523" s="60"/>
      <c r="J1523" s="60"/>
      <c r="K1523" s="87"/>
      <c r="L1523" s="62"/>
      <c r="M1523" s="63"/>
      <c r="N1523" s="64"/>
      <c r="O1523" s="58"/>
      <c r="P1523" s="64"/>
      <c r="Q1523" s="58"/>
      <c r="R1523" s="52"/>
      <c r="S1523" s="60"/>
      <c r="T1523" s="60"/>
      <c r="U1523" s="60"/>
      <c r="V1523" s="60"/>
      <c r="W1523" s="20"/>
      <c r="X1523" s="19"/>
      <c r="Y1523" s="19"/>
      <c r="XEU1523" s="189"/>
      <c r="XEV1523" s="189"/>
      <c r="XEW1523" s="189"/>
      <c r="XEX1523" s="189"/>
      <c r="XEY1523" s="189"/>
      <c r="XEZ1523" s="189"/>
      <c r="XFA1523" s="189"/>
      <c r="XFB1523" s="189"/>
      <c r="XFC1523" s="189"/>
      <c r="XFD1523" s="189"/>
    </row>
    <row r="1524" spans="1:25 16375:16384" s="54" customFormat="1" ht="42" customHeight="1" x14ac:dyDescent="0.2">
      <c r="A1524" s="60"/>
      <c r="B1524" s="60"/>
      <c r="C1524" s="61"/>
      <c r="D1524" s="61"/>
      <c r="E1524" s="61"/>
      <c r="F1524" s="61"/>
      <c r="G1524" s="61"/>
      <c r="H1524" s="61"/>
      <c r="I1524" s="60"/>
      <c r="J1524" s="60"/>
      <c r="K1524" s="87"/>
      <c r="L1524" s="62"/>
      <c r="M1524" s="63"/>
      <c r="N1524" s="64"/>
      <c r="O1524" s="58"/>
      <c r="P1524" s="64"/>
      <c r="Q1524" s="58"/>
      <c r="R1524" s="52"/>
      <c r="S1524" s="60"/>
      <c r="T1524" s="60"/>
      <c r="U1524" s="60"/>
      <c r="V1524" s="60"/>
      <c r="W1524" s="20"/>
      <c r="X1524" s="19"/>
      <c r="Y1524" s="19"/>
      <c r="XEU1524" s="189"/>
      <c r="XEV1524" s="189"/>
      <c r="XEW1524" s="189"/>
      <c r="XEX1524" s="189"/>
      <c r="XEY1524" s="189"/>
      <c r="XEZ1524" s="189"/>
      <c r="XFA1524" s="189"/>
      <c r="XFB1524" s="189"/>
      <c r="XFC1524" s="189"/>
      <c r="XFD1524" s="189"/>
    </row>
    <row r="1525" spans="1:25 16375:16384" s="54" customFormat="1" ht="42" customHeight="1" x14ac:dyDescent="0.2">
      <c r="A1525" s="60"/>
      <c r="B1525" s="60"/>
      <c r="C1525" s="61"/>
      <c r="D1525" s="61"/>
      <c r="E1525" s="61"/>
      <c r="F1525" s="61"/>
      <c r="G1525" s="61"/>
      <c r="H1525" s="61"/>
      <c r="I1525" s="60"/>
      <c r="J1525" s="60"/>
      <c r="K1525" s="87"/>
      <c r="L1525" s="62"/>
      <c r="M1525" s="63"/>
      <c r="N1525" s="64"/>
      <c r="O1525" s="58"/>
      <c r="P1525" s="64"/>
      <c r="Q1525" s="58"/>
      <c r="R1525" s="52"/>
      <c r="S1525" s="60"/>
      <c r="T1525" s="60"/>
      <c r="U1525" s="60"/>
      <c r="V1525" s="60"/>
      <c r="W1525" s="20"/>
      <c r="X1525" s="19"/>
      <c r="Y1525" s="19"/>
      <c r="XEU1525" s="189"/>
      <c r="XEV1525" s="189"/>
      <c r="XEW1525" s="189"/>
      <c r="XEX1525" s="189"/>
      <c r="XEY1525" s="189"/>
      <c r="XEZ1525" s="189"/>
      <c r="XFA1525" s="189"/>
      <c r="XFB1525" s="189"/>
      <c r="XFC1525" s="189"/>
      <c r="XFD1525" s="189"/>
    </row>
    <row r="1526" spans="1:25 16375:16384" s="54" customFormat="1" ht="42" customHeight="1" x14ac:dyDescent="0.2">
      <c r="A1526" s="60"/>
      <c r="B1526" s="60"/>
      <c r="C1526" s="61"/>
      <c r="D1526" s="61"/>
      <c r="E1526" s="61"/>
      <c r="F1526" s="61"/>
      <c r="G1526" s="61"/>
      <c r="H1526" s="61"/>
      <c r="I1526" s="60"/>
      <c r="J1526" s="60"/>
      <c r="K1526" s="87"/>
      <c r="L1526" s="62"/>
      <c r="M1526" s="63"/>
      <c r="N1526" s="64"/>
      <c r="O1526" s="58"/>
      <c r="P1526" s="64"/>
      <c r="Q1526" s="58"/>
      <c r="R1526" s="52"/>
      <c r="S1526" s="60"/>
      <c r="T1526" s="60"/>
      <c r="U1526" s="60"/>
      <c r="V1526" s="60"/>
      <c r="W1526" s="20"/>
      <c r="X1526" s="19"/>
      <c r="Y1526" s="19"/>
      <c r="XEU1526" s="189"/>
      <c r="XEV1526" s="189"/>
      <c r="XEW1526" s="189"/>
      <c r="XEX1526" s="189"/>
      <c r="XEY1526" s="189"/>
      <c r="XEZ1526" s="189"/>
      <c r="XFA1526" s="189"/>
      <c r="XFB1526" s="189"/>
      <c r="XFC1526" s="189"/>
      <c r="XFD1526" s="189"/>
    </row>
    <row r="1527" spans="1:25 16375:16384" s="54" customFormat="1" ht="42" customHeight="1" x14ac:dyDescent="0.2">
      <c r="A1527" s="60"/>
      <c r="B1527" s="60"/>
      <c r="C1527" s="61"/>
      <c r="D1527" s="61"/>
      <c r="E1527" s="61"/>
      <c r="F1527" s="61"/>
      <c r="G1527" s="61"/>
      <c r="H1527" s="61"/>
      <c r="I1527" s="60"/>
      <c r="J1527" s="60"/>
      <c r="K1527" s="87"/>
      <c r="L1527" s="62"/>
      <c r="M1527" s="63"/>
      <c r="N1527" s="64"/>
      <c r="O1527" s="58"/>
      <c r="P1527" s="64"/>
      <c r="Q1527" s="58"/>
      <c r="R1527" s="52"/>
      <c r="S1527" s="60"/>
      <c r="T1527" s="60"/>
      <c r="U1527" s="60"/>
      <c r="V1527" s="60"/>
      <c r="W1527" s="20"/>
      <c r="X1527" s="19"/>
      <c r="Y1527" s="19"/>
      <c r="XEU1527" s="189"/>
      <c r="XEV1527" s="189"/>
      <c r="XEW1527" s="189"/>
      <c r="XEX1527" s="189"/>
      <c r="XEY1527" s="189"/>
      <c r="XEZ1527" s="189"/>
      <c r="XFA1527" s="189"/>
      <c r="XFB1527" s="189"/>
      <c r="XFC1527" s="189"/>
      <c r="XFD1527" s="189"/>
    </row>
    <row r="1528" spans="1:25 16375:16384" s="54" customFormat="1" ht="42" customHeight="1" x14ac:dyDescent="0.2">
      <c r="A1528" s="60"/>
      <c r="B1528" s="60"/>
      <c r="C1528" s="61"/>
      <c r="D1528" s="61"/>
      <c r="E1528" s="61"/>
      <c r="F1528" s="61"/>
      <c r="G1528" s="61"/>
      <c r="H1528" s="61"/>
      <c r="I1528" s="60"/>
      <c r="J1528" s="60"/>
      <c r="K1528" s="87"/>
      <c r="L1528" s="62"/>
      <c r="M1528" s="63"/>
      <c r="N1528" s="64"/>
      <c r="O1528" s="58"/>
      <c r="P1528" s="64"/>
      <c r="Q1528" s="58"/>
      <c r="R1528" s="52"/>
      <c r="S1528" s="60"/>
      <c r="T1528" s="60"/>
      <c r="U1528" s="60"/>
      <c r="V1528" s="60"/>
      <c r="W1528" s="20"/>
      <c r="X1528" s="19"/>
      <c r="Y1528" s="19"/>
      <c r="XEU1528" s="189"/>
      <c r="XEV1528" s="189"/>
      <c r="XEW1528" s="189"/>
      <c r="XEX1528" s="189"/>
      <c r="XEY1528" s="189"/>
      <c r="XEZ1528" s="189"/>
      <c r="XFA1528" s="189"/>
      <c r="XFB1528" s="189"/>
      <c r="XFC1528" s="189"/>
      <c r="XFD1528" s="189"/>
    </row>
    <row r="1529" spans="1:25 16375:16384" s="54" customFormat="1" ht="42" customHeight="1" x14ac:dyDescent="0.2">
      <c r="A1529" s="60"/>
      <c r="B1529" s="60"/>
      <c r="C1529" s="61"/>
      <c r="D1529" s="61"/>
      <c r="E1529" s="61"/>
      <c r="F1529" s="61"/>
      <c r="G1529" s="61"/>
      <c r="H1529" s="61"/>
      <c r="I1529" s="60"/>
      <c r="J1529" s="60"/>
      <c r="K1529" s="87"/>
      <c r="L1529" s="62"/>
      <c r="M1529" s="63"/>
      <c r="N1529" s="64"/>
      <c r="O1529" s="58"/>
      <c r="P1529" s="64"/>
      <c r="Q1529" s="58"/>
      <c r="R1529" s="52"/>
      <c r="S1529" s="60"/>
      <c r="T1529" s="60"/>
      <c r="U1529" s="60"/>
      <c r="V1529" s="60"/>
      <c r="W1529" s="20"/>
      <c r="X1529" s="19"/>
      <c r="Y1529" s="19"/>
      <c r="XEU1529" s="189"/>
      <c r="XEV1529" s="189"/>
      <c r="XEW1529" s="189"/>
      <c r="XEX1529" s="189"/>
      <c r="XEY1529" s="189"/>
      <c r="XEZ1529" s="189"/>
      <c r="XFA1529" s="189"/>
      <c r="XFB1529" s="189"/>
      <c r="XFC1529" s="189"/>
      <c r="XFD1529" s="189"/>
    </row>
    <row r="1530" spans="1:25 16375:16384" s="54" customFormat="1" ht="42" customHeight="1" x14ac:dyDescent="0.2">
      <c r="A1530" s="60"/>
      <c r="B1530" s="60"/>
      <c r="C1530" s="61"/>
      <c r="D1530" s="61"/>
      <c r="E1530" s="61"/>
      <c r="F1530" s="61"/>
      <c r="G1530" s="61"/>
      <c r="H1530" s="61"/>
      <c r="I1530" s="60"/>
      <c r="J1530" s="60"/>
      <c r="K1530" s="87"/>
      <c r="L1530" s="62"/>
      <c r="M1530" s="63"/>
      <c r="N1530" s="64"/>
      <c r="O1530" s="58"/>
      <c r="P1530" s="64"/>
      <c r="Q1530" s="58"/>
      <c r="R1530" s="52"/>
      <c r="S1530" s="60"/>
      <c r="T1530" s="60"/>
      <c r="U1530" s="60"/>
      <c r="V1530" s="60"/>
      <c r="W1530" s="20"/>
      <c r="X1530" s="19"/>
      <c r="Y1530" s="19"/>
      <c r="XEU1530" s="189"/>
      <c r="XEV1530" s="189"/>
      <c r="XEW1530" s="189"/>
      <c r="XEX1530" s="189"/>
      <c r="XEY1530" s="189"/>
      <c r="XEZ1530" s="189"/>
      <c r="XFA1530" s="189"/>
      <c r="XFB1530" s="189"/>
      <c r="XFC1530" s="189"/>
      <c r="XFD1530" s="189"/>
    </row>
    <row r="1531" spans="1:25 16375:16384" s="54" customFormat="1" ht="42" customHeight="1" x14ac:dyDescent="0.2">
      <c r="A1531" s="60"/>
      <c r="B1531" s="60"/>
      <c r="C1531" s="61"/>
      <c r="D1531" s="61"/>
      <c r="E1531" s="61"/>
      <c r="F1531" s="61"/>
      <c r="G1531" s="61"/>
      <c r="H1531" s="61"/>
      <c r="I1531" s="60"/>
      <c r="J1531" s="60"/>
      <c r="K1531" s="87"/>
      <c r="L1531" s="62"/>
      <c r="M1531" s="63"/>
      <c r="N1531" s="64"/>
      <c r="O1531" s="58"/>
      <c r="P1531" s="64"/>
      <c r="Q1531" s="58"/>
      <c r="R1531" s="52"/>
      <c r="S1531" s="60"/>
      <c r="T1531" s="60"/>
      <c r="U1531" s="60"/>
      <c r="V1531" s="60"/>
      <c r="W1531" s="20"/>
      <c r="X1531" s="19"/>
      <c r="Y1531" s="19"/>
      <c r="XEU1531" s="189"/>
      <c r="XEV1531" s="189"/>
      <c r="XEW1531" s="189"/>
      <c r="XEX1531" s="189"/>
      <c r="XEY1531" s="189"/>
      <c r="XEZ1531" s="189"/>
      <c r="XFA1531" s="189"/>
      <c r="XFB1531" s="189"/>
      <c r="XFC1531" s="189"/>
      <c r="XFD1531" s="189"/>
    </row>
    <row r="1532" spans="1:25 16375:16384" s="54" customFormat="1" ht="42" customHeight="1" x14ac:dyDescent="0.2">
      <c r="A1532" s="60"/>
      <c r="B1532" s="60"/>
      <c r="C1532" s="61"/>
      <c r="D1532" s="61"/>
      <c r="E1532" s="61"/>
      <c r="F1532" s="61"/>
      <c r="G1532" s="61"/>
      <c r="H1532" s="61"/>
      <c r="I1532" s="60"/>
      <c r="J1532" s="60"/>
      <c r="K1532" s="87"/>
      <c r="L1532" s="62"/>
      <c r="M1532" s="63"/>
      <c r="N1532" s="64"/>
      <c r="O1532" s="58"/>
      <c r="P1532" s="64"/>
      <c r="Q1532" s="58"/>
      <c r="R1532" s="52"/>
      <c r="S1532" s="60"/>
      <c r="T1532" s="60"/>
      <c r="U1532" s="60"/>
      <c r="V1532" s="60"/>
      <c r="W1532" s="20"/>
      <c r="X1532" s="19"/>
      <c r="Y1532" s="19"/>
      <c r="XEU1532" s="189"/>
      <c r="XEV1532" s="189"/>
      <c r="XEW1532" s="189"/>
      <c r="XEX1532" s="189"/>
      <c r="XEY1532" s="189"/>
      <c r="XEZ1532" s="189"/>
      <c r="XFA1532" s="189"/>
      <c r="XFB1532" s="189"/>
      <c r="XFC1532" s="189"/>
      <c r="XFD1532" s="189"/>
    </row>
    <row r="1533" spans="1:25 16375:16384" s="54" customFormat="1" ht="42" customHeight="1" x14ac:dyDescent="0.2">
      <c r="A1533" s="60"/>
      <c r="B1533" s="60"/>
      <c r="C1533" s="61"/>
      <c r="D1533" s="61"/>
      <c r="E1533" s="61"/>
      <c r="F1533" s="61"/>
      <c r="G1533" s="61"/>
      <c r="H1533" s="61"/>
      <c r="I1533" s="60"/>
      <c r="J1533" s="60"/>
      <c r="K1533" s="87"/>
      <c r="L1533" s="62"/>
      <c r="M1533" s="63"/>
      <c r="N1533" s="64"/>
      <c r="O1533" s="58"/>
      <c r="P1533" s="64"/>
      <c r="Q1533" s="58"/>
      <c r="R1533" s="52"/>
      <c r="S1533" s="60"/>
      <c r="T1533" s="60"/>
      <c r="U1533" s="60"/>
      <c r="V1533" s="60"/>
      <c r="W1533" s="20"/>
      <c r="X1533" s="19"/>
      <c r="Y1533" s="19"/>
      <c r="XEU1533" s="189"/>
      <c r="XEV1533" s="189"/>
      <c r="XEW1533" s="189"/>
      <c r="XEX1533" s="189"/>
      <c r="XEY1533" s="189"/>
      <c r="XEZ1533" s="189"/>
      <c r="XFA1533" s="189"/>
      <c r="XFB1533" s="189"/>
      <c r="XFC1533" s="189"/>
      <c r="XFD1533" s="189"/>
    </row>
    <row r="1534" spans="1:25 16375:16384" s="54" customFormat="1" ht="42" customHeight="1" x14ac:dyDescent="0.2">
      <c r="A1534" s="60"/>
      <c r="B1534" s="60"/>
      <c r="C1534" s="61"/>
      <c r="D1534" s="61"/>
      <c r="E1534" s="61"/>
      <c r="F1534" s="61"/>
      <c r="G1534" s="61"/>
      <c r="H1534" s="61"/>
      <c r="I1534" s="60"/>
      <c r="J1534" s="60"/>
      <c r="K1534" s="87"/>
      <c r="L1534" s="62"/>
      <c r="M1534" s="63"/>
      <c r="N1534" s="64"/>
      <c r="O1534" s="58"/>
      <c r="P1534" s="64"/>
      <c r="Q1534" s="58"/>
      <c r="R1534" s="52"/>
      <c r="S1534" s="60"/>
      <c r="T1534" s="60"/>
      <c r="U1534" s="60"/>
      <c r="V1534" s="60"/>
      <c r="W1534" s="20"/>
      <c r="X1534" s="19"/>
      <c r="Y1534" s="19"/>
      <c r="XEU1534" s="189"/>
      <c r="XEV1534" s="189"/>
      <c r="XEW1534" s="189"/>
      <c r="XEX1534" s="189"/>
      <c r="XEY1534" s="189"/>
      <c r="XEZ1534" s="189"/>
      <c r="XFA1534" s="189"/>
      <c r="XFB1534" s="189"/>
      <c r="XFC1534" s="189"/>
      <c r="XFD1534" s="189"/>
    </row>
    <row r="1535" spans="1:25 16375:16384" s="54" customFormat="1" ht="42" customHeight="1" x14ac:dyDescent="0.2">
      <c r="A1535" s="60"/>
      <c r="B1535" s="60"/>
      <c r="C1535" s="61"/>
      <c r="D1535" s="61"/>
      <c r="E1535" s="61"/>
      <c r="F1535" s="61"/>
      <c r="G1535" s="61"/>
      <c r="H1535" s="61"/>
      <c r="I1535" s="60"/>
      <c r="J1535" s="60"/>
      <c r="K1535" s="87"/>
      <c r="L1535" s="62"/>
      <c r="M1535" s="63"/>
      <c r="N1535" s="64"/>
      <c r="O1535" s="58"/>
      <c r="P1535" s="64"/>
      <c r="Q1535" s="58"/>
      <c r="R1535" s="52"/>
      <c r="S1535" s="60"/>
      <c r="T1535" s="60"/>
      <c r="U1535" s="60"/>
      <c r="V1535" s="60"/>
      <c r="W1535" s="20"/>
      <c r="X1535" s="19"/>
      <c r="Y1535" s="19"/>
      <c r="XEU1535" s="189"/>
      <c r="XEV1535" s="189"/>
      <c r="XEW1535" s="189"/>
      <c r="XEX1535" s="189"/>
      <c r="XEY1535" s="189"/>
      <c r="XEZ1535" s="189"/>
      <c r="XFA1535" s="189"/>
      <c r="XFB1535" s="189"/>
      <c r="XFC1535" s="189"/>
      <c r="XFD1535" s="189"/>
    </row>
    <row r="1536" spans="1:25 16375:16384" s="54" customFormat="1" ht="42" customHeight="1" x14ac:dyDescent="0.2">
      <c r="A1536" s="60"/>
      <c r="B1536" s="60"/>
      <c r="C1536" s="61"/>
      <c r="D1536" s="61"/>
      <c r="E1536" s="61"/>
      <c r="F1536" s="61"/>
      <c r="G1536" s="61"/>
      <c r="H1536" s="61"/>
      <c r="I1536" s="60"/>
      <c r="J1536" s="60"/>
      <c r="K1536" s="87"/>
      <c r="L1536" s="62"/>
      <c r="M1536" s="63"/>
      <c r="N1536" s="64"/>
      <c r="O1536" s="58"/>
      <c r="P1536" s="64"/>
      <c r="Q1536" s="58"/>
      <c r="R1536" s="52"/>
      <c r="S1536" s="60"/>
      <c r="T1536" s="60"/>
      <c r="U1536" s="60"/>
      <c r="V1536" s="60"/>
      <c r="W1536" s="20"/>
      <c r="X1536" s="19"/>
      <c r="Y1536" s="19"/>
      <c r="XEU1536" s="189"/>
      <c r="XEV1536" s="189"/>
      <c r="XEW1536" s="189"/>
      <c r="XEX1536" s="189"/>
      <c r="XEY1536" s="189"/>
      <c r="XEZ1536" s="189"/>
      <c r="XFA1536" s="189"/>
      <c r="XFB1536" s="189"/>
      <c r="XFC1536" s="189"/>
      <c r="XFD1536" s="189"/>
    </row>
    <row r="1537" spans="1:25 16375:16384" s="54" customFormat="1" ht="42" customHeight="1" x14ac:dyDescent="0.2">
      <c r="A1537" s="60"/>
      <c r="B1537" s="60"/>
      <c r="C1537" s="61"/>
      <c r="D1537" s="61"/>
      <c r="E1537" s="61"/>
      <c r="F1537" s="61"/>
      <c r="G1537" s="61"/>
      <c r="H1537" s="61"/>
      <c r="I1537" s="60"/>
      <c r="J1537" s="60"/>
      <c r="K1537" s="87"/>
      <c r="L1537" s="62"/>
      <c r="M1537" s="63"/>
      <c r="N1537" s="64"/>
      <c r="O1537" s="58"/>
      <c r="P1537" s="64"/>
      <c r="Q1537" s="58"/>
      <c r="R1537" s="52"/>
      <c r="S1537" s="60"/>
      <c r="T1537" s="60"/>
      <c r="U1537" s="60"/>
      <c r="V1537" s="60"/>
      <c r="W1537" s="20"/>
      <c r="X1537" s="19"/>
      <c r="Y1537" s="19"/>
      <c r="XEU1537" s="189"/>
      <c r="XEV1537" s="189"/>
      <c r="XEW1537" s="189"/>
      <c r="XEX1537" s="189"/>
      <c r="XEY1537" s="189"/>
      <c r="XEZ1537" s="189"/>
      <c r="XFA1537" s="189"/>
      <c r="XFB1537" s="189"/>
      <c r="XFC1537" s="189"/>
      <c r="XFD1537" s="189"/>
    </row>
    <row r="1538" spans="1:25 16375:16384" s="54" customFormat="1" ht="42" customHeight="1" x14ac:dyDescent="0.2">
      <c r="A1538" s="60"/>
      <c r="B1538" s="60"/>
      <c r="C1538" s="61"/>
      <c r="D1538" s="61"/>
      <c r="E1538" s="61"/>
      <c r="F1538" s="61"/>
      <c r="G1538" s="61"/>
      <c r="H1538" s="61"/>
      <c r="I1538" s="60"/>
      <c r="J1538" s="60"/>
      <c r="K1538" s="87"/>
      <c r="L1538" s="62"/>
      <c r="M1538" s="63"/>
      <c r="N1538" s="64"/>
      <c r="O1538" s="58"/>
      <c r="P1538" s="64"/>
      <c r="Q1538" s="58"/>
      <c r="R1538" s="52"/>
      <c r="S1538" s="60"/>
      <c r="T1538" s="60"/>
      <c r="U1538" s="60"/>
      <c r="V1538" s="60"/>
      <c r="W1538" s="20"/>
      <c r="X1538" s="19"/>
      <c r="Y1538" s="19"/>
      <c r="XEU1538" s="189"/>
      <c r="XEV1538" s="189"/>
      <c r="XEW1538" s="189"/>
      <c r="XEX1538" s="189"/>
      <c r="XEY1538" s="189"/>
      <c r="XEZ1538" s="189"/>
      <c r="XFA1538" s="189"/>
      <c r="XFB1538" s="189"/>
      <c r="XFC1538" s="189"/>
      <c r="XFD1538" s="189"/>
    </row>
    <row r="1539" spans="1:25 16375:16384" s="54" customFormat="1" ht="42" customHeight="1" x14ac:dyDescent="0.2">
      <c r="A1539" s="60"/>
      <c r="B1539" s="60"/>
      <c r="C1539" s="61"/>
      <c r="D1539" s="61"/>
      <c r="E1539" s="61"/>
      <c r="F1539" s="61"/>
      <c r="G1539" s="61"/>
      <c r="H1539" s="61"/>
      <c r="I1539" s="60"/>
      <c r="J1539" s="60"/>
      <c r="K1539" s="87"/>
      <c r="L1539" s="62"/>
      <c r="M1539" s="63"/>
      <c r="N1539" s="64"/>
      <c r="O1539" s="58"/>
      <c r="P1539" s="64"/>
      <c r="Q1539" s="58"/>
      <c r="R1539" s="52"/>
      <c r="S1539" s="60"/>
      <c r="T1539" s="60"/>
      <c r="U1539" s="60"/>
      <c r="V1539" s="60"/>
      <c r="W1539" s="20"/>
      <c r="X1539" s="19"/>
      <c r="Y1539" s="19"/>
      <c r="XEU1539" s="189"/>
      <c r="XEV1539" s="189"/>
      <c r="XEW1539" s="189"/>
      <c r="XEX1539" s="189"/>
      <c r="XEY1539" s="189"/>
      <c r="XEZ1539" s="189"/>
      <c r="XFA1539" s="189"/>
      <c r="XFB1539" s="189"/>
      <c r="XFC1539" s="189"/>
      <c r="XFD1539" s="189"/>
    </row>
    <row r="1540" spans="1:25 16375:16384" s="54" customFormat="1" ht="42" customHeight="1" x14ac:dyDescent="0.2">
      <c r="A1540" s="60"/>
      <c r="B1540" s="60"/>
      <c r="C1540" s="61"/>
      <c r="D1540" s="61"/>
      <c r="E1540" s="61"/>
      <c r="F1540" s="61"/>
      <c r="G1540" s="61"/>
      <c r="H1540" s="61"/>
      <c r="I1540" s="60"/>
      <c r="J1540" s="60"/>
      <c r="K1540" s="87"/>
      <c r="L1540" s="62"/>
      <c r="M1540" s="63"/>
      <c r="N1540" s="64"/>
      <c r="O1540" s="58"/>
      <c r="P1540" s="64"/>
      <c r="Q1540" s="58"/>
      <c r="R1540" s="52"/>
      <c r="S1540" s="60"/>
      <c r="T1540" s="60"/>
      <c r="U1540" s="60"/>
      <c r="V1540" s="60"/>
      <c r="W1540" s="20"/>
      <c r="X1540" s="19"/>
      <c r="Y1540" s="19"/>
      <c r="XEU1540" s="189"/>
      <c r="XEV1540" s="189"/>
      <c r="XEW1540" s="189"/>
      <c r="XEX1540" s="189"/>
      <c r="XEY1540" s="189"/>
      <c r="XEZ1540" s="189"/>
      <c r="XFA1540" s="189"/>
      <c r="XFB1540" s="189"/>
      <c r="XFC1540" s="189"/>
      <c r="XFD1540" s="189"/>
    </row>
    <row r="1541" spans="1:25 16375:16384" s="54" customFormat="1" ht="42" customHeight="1" x14ac:dyDescent="0.2">
      <c r="A1541" s="60"/>
      <c r="B1541" s="60"/>
      <c r="C1541" s="61"/>
      <c r="D1541" s="61"/>
      <c r="E1541" s="61"/>
      <c r="F1541" s="61"/>
      <c r="G1541" s="61"/>
      <c r="H1541" s="61"/>
      <c r="I1541" s="60"/>
      <c r="J1541" s="60"/>
      <c r="K1541" s="87"/>
      <c r="L1541" s="62"/>
      <c r="M1541" s="63"/>
      <c r="N1541" s="64"/>
      <c r="O1541" s="58"/>
      <c r="P1541" s="64"/>
      <c r="Q1541" s="58"/>
      <c r="R1541" s="52"/>
      <c r="S1541" s="60"/>
      <c r="T1541" s="60"/>
      <c r="U1541" s="60"/>
      <c r="V1541" s="60"/>
      <c r="W1541" s="20"/>
      <c r="X1541" s="19"/>
      <c r="Y1541" s="19"/>
      <c r="XEU1541" s="189"/>
      <c r="XEV1541" s="189"/>
      <c r="XEW1541" s="189"/>
      <c r="XEX1541" s="189"/>
      <c r="XEY1541" s="189"/>
      <c r="XEZ1541" s="189"/>
      <c r="XFA1541" s="189"/>
      <c r="XFB1541" s="189"/>
      <c r="XFC1541" s="189"/>
      <c r="XFD1541" s="189"/>
    </row>
    <row r="1542" spans="1:25 16375:16384" s="54" customFormat="1" ht="42" customHeight="1" x14ac:dyDescent="0.2">
      <c r="A1542" s="60"/>
      <c r="B1542" s="60"/>
      <c r="C1542" s="61"/>
      <c r="D1542" s="61"/>
      <c r="E1542" s="61"/>
      <c r="F1542" s="61"/>
      <c r="G1542" s="61"/>
      <c r="H1542" s="61"/>
      <c r="I1542" s="60"/>
      <c r="J1542" s="60"/>
      <c r="K1542" s="87"/>
      <c r="L1542" s="62"/>
      <c r="M1542" s="63"/>
      <c r="N1542" s="64"/>
      <c r="O1542" s="58"/>
      <c r="P1542" s="64"/>
      <c r="Q1542" s="58"/>
      <c r="R1542" s="52"/>
      <c r="S1542" s="60"/>
      <c r="T1542" s="60"/>
      <c r="U1542" s="60"/>
      <c r="V1542" s="60"/>
      <c r="W1542" s="20"/>
      <c r="X1542" s="19"/>
      <c r="Y1542" s="19"/>
      <c r="XEU1542" s="189"/>
      <c r="XEV1542" s="189"/>
      <c r="XEW1542" s="189"/>
      <c r="XEX1542" s="189"/>
      <c r="XEY1542" s="189"/>
      <c r="XEZ1542" s="189"/>
      <c r="XFA1542" s="189"/>
      <c r="XFB1542" s="189"/>
      <c r="XFC1542" s="189"/>
      <c r="XFD1542" s="189"/>
    </row>
    <row r="1543" spans="1:25 16375:16384" s="54" customFormat="1" ht="42" customHeight="1" x14ac:dyDescent="0.2">
      <c r="A1543" s="60"/>
      <c r="B1543" s="60"/>
      <c r="C1543" s="61"/>
      <c r="D1543" s="61"/>
      <c r="E1543" s="61"/>
      <c r="F1543" s="61"/>
      <c r="G1543" s="61"/>
      <c r="H1543" s="61"/>
      <c r="I1543" s="60"/>
      <c r="J1543" s="60"/>
      <c r="K1543" s="87"/>
      <c r="L1543" s="62"/>
      <c r="M1543" s="63"/>
      <c r="N1543" s="64"/>
      <c r="O1543" s="58"/>
      <c r="P1543" s="64"/>
      <c r="Q1543" s="58"/>
      <c r="R1543" s="52"/>
      <c r="S1543" s="60"/>
      <c r="T1543" s="60"/>
      <c r="U1543" s="60"/>
      <c r="V1543" s="60"/>
      <c r="W1543" s="20"/>
      <c r="X1543" s="19"/>
      <c r="Y1543" s="19"/>
      <c r="XEU1543" s="189"/>
      <c r="XEV1543" s="189"/>
      <c r="XEW1543" s="189"/>
      <c r="XEX1543" s="189"/>
      <c r="XEY1543" s="189"/>
      <c r="XEZ1543" s="189"/>
      <c r="XFA1543" s="189"/>
      <c r="XFB1543" s="189"/>
      <c r="XFC1543" s="189"/>
      <c r="XFD1543" s="189"/>
    </row>
    <row r="1544" spans="1:25 16375:16384" s="54" customFormat="1" ht="42" customHeight="1" x14ac:dyDescent="0.2">
      <c r="A1544" s="60"/>
      <c r="B1544" s="60"/>
      <c r="C1544" s="61"/>
      <c r="D1544" s="61"/>
      <c r="E1544" s="61"/>
      <c r="F1544" s="61"/>
      <c r="G1544" s="61"/>
      <c r="H1544" s="61"/>
      <c r="I1544" s="60"/>
      <c r="J1544" s="60"/>
      <c r="K1544" s="87"/>
      <c r="L1544" s="62"/>
      <c r="M1544" s="63"/>
      <c r="N1544" s="64"/>
      <c r="O1544" s="58"/>
      <c r="P1544" s="64"/>
      <c r="Q1544" s="58"/>
      <c r="R1544" s="52"/>
      <c r="S1544" s="60"/>
      <c r="T1544" s="60"/>
      <c r="U1544" s="60"/>
      <c r="V1544" s="60"/>
      <c r="W1544" s="20"/>
      <c r="X1544" s="19"/>
      <c r="Y1544" s="19"/>
      <c r="XEU1544" s="189"/>
      <c r="XEV1544" s="189"/>
      <c r="XEW1544" s="189"/>
      <c r="XEX1544" s="189"/>
      <c r="XEY1544" s="189"/>
      <c r="XEZ1544" s="189"/>
      <c r="XFA1544" s="189"/>
      <c r="XFB1544" s="189"/>
      <c r="XFC1544" s="189"/>
      <c r="XFD1544" s="189"/>
    </row>
    <row r="1545" spans="1:25 16375:16384" s="54" customFormat="1" ht="42" customHeight="1" x14ac:dyDescent="0.2">
      <c r="A1545" s="60"/>
      <c r="B1545" s="60"/>
      <c r="C1545" s="61"/>
      <c r="D1545" s="61"/>
      <c r="E1545" s="61"/>
      <c r="F1545" s="61"/>
      <c r="G1545" s="61"/>
      <c r="H1545" s="61"/>
      <c r="I1545" s="60"/>
      <c r="J1545" s="60"/>
      <c r="K1545" s="87"/>
      <c r="L1545" s="62"/>
      <c r="M1545" s="63"/>
      <c r="N1545" s="64"/>
      <c r="O1545" s="58"/>
      <c r="P1545" s="64"/>
      <c r="Q1545" s="58"/>
      <c r="R1545" s="52"/>
      <c r="S1545" s="60"/>
      <c r="T1545" s="60"/>
      <c r="U1545" s="60"/>
      <c r="V1545" s="60"/>
      <c r="W1545" s="20"/>
      <c r="X1545" s="19"/>
      <c r="Y1545" s="19"/>
      <c r="XEU1545" s="189"/>
      <c r="XEV1545" s="189"/>
      <c r="XEW1545" s="189"/>
      <c r="XEX1545" s="189"/>
      <c r="XEY1545" s="189"/>
      <c r="XEZ1545" s="189"/>
      <c r="XFA1545" s="189"/>
      <c r="XFB1545" s="189"/>
      <c r="XFC1545" s="189"/>
      <c r="XFD1545" s="189"/>
    </row>
    <row r="1546" spans="1:25 16375:16384" s="54" customFormat="1" ht="42" customHeight="1" x14ac:dyDescent="0.2">
      <c r="A1546" s="60"/>
      <c r="B1546" s="60"/>
      <c r="C1546" s="61"/>
      <c r="D1546" s="61"/>
      <c r="E1546" s="61"/>
      <c r="F1546" s="61"/>
      <c r="G1546" s="61"/>
      <c r="H1546" s="61"/>
      <c r="I1546" s="60"/>
      <c r="J1546" s="60"/>
      <c r="K1546" s="87"/>
      <c r="L1546" s="62"/>
      <c r="M1546" s="63"/>
      <c r="N1546" s="64"/>
      <c r="O1546" s="58"/>
      <c r="P1546" s="64"/>
      <c r="Q1546" s="58"/>
      <c r="R1546" s="52"/>
      <c r="S1546" s="60"/>
      <c r="T1546" s="60"/>
      <c r="U1546" s="60"/>
      <c r="V1546" s="60"/>
      <c r="W1546" s="20"/>
      <c r="X1546" s="19"/>
      <c r="Y1546" s="19"/>
      <c r="XEU1546" s="189"/>
      <c r="XEV1546" s="189"/>
      <c r="XEW1546" s="189"/>
      <c r="XEX1546" s="189"/>
      <c r="XEY1546" s="189"/>
      <c r="XEZ1546" s="189"/>
      <c r="XFA1546" s="189"/>
      <c r="XFB1546" s="189"/>
      <c r="XFC1546" s="189"/>
      <c r="XFD1546" s="189"/>
    </row>
    <row r="1547" spans="1:25 16375:16384" s="54" customFormat="1" ht="42" customHeight="1" x14ac:dyDescent="0.2">
      <c r="A1547" s="60"/>
      <c r="B1547" s="60"/>
      <c r="C1547" s="61"/>
      <c r="D1547" s="61"/>
      <c r="E1547" s="61"/>
      <c r="F1547" s="61"/>
      <c r="G1547" s="61"/>
      <c r="H1547" s="61"/>
      <c r="I1547" s="60"/>
      <c r="J1547" s="60"/>
      <c r="K1547" s="87"/>
      <c r="L1547" s="62"/>
      <c r="M1547" s="63"/>
      <c r="N1547" s="64"/>
      <c r="O1547" s="58"/>
      <c r="P1547" s="64"/>
      <c r="Q1547" s="58"/>
      <c r="R1547" s="52"/>
      <c r="S1547" s="60"/>
      <c r="T1547" s="60"/>
      <c r="U1547" s="60"/>
      <c r="V1547" s="60"/>
      <c r="W1547" s="20"/>
      <c r="X1547" s="19"/>
      <c r="Y1547" s="19"/>
      <c r="XEU1547" s="189"/>
      <c r="XEV1547" s="189"/>
      <c r="XEW1547" s="189"/>
      <c r="XEX1547" s="189"/>
      <c r="XEY1547" s="189"/>
      <c r="XEZ1547" s="189"/>
      <c r="XFA1547" s="189"/>
      <c r="XFB1547" s="189"/>
      <c r="XFC1547" s="189"/>
      <c r="XFD1547" s="189"/>
    </row>
    <row r="1548" spans="1:25 16375:16384" s="54" customFormat="1" ht="42" customHeight="1" x14ac:dyDescent="0.2">
      <c r="A1548" s="60"/>
      <c r="B1548" s="60"/>
      <c r="C1548" s="61"/>
      <c r="D1548" s="61"/>
      <c r="E1548" s="61"/>
      <c r="F1548" s="61"/>
      <c r="G1548" s="61"/>
      <c r="H1548" s="61"/>
      <c r="I1548" s="60"/>
      <c r="J1548" s="60"/>
      <c r="K1548" s="87"/>
      <c r="L1548" s="62"/>
      <c r="M1548" s="63"/>
      <c r="N1548" s="64"/>
      <c r="O1548" s="58"/>
      <c r="P1548" s="64"/>
      <c r="Q1548" s="58"/>
      <c r="R1548" s="52"/>
      <c r="S1548" s="60"/>
      <c r="T1548" s="60"/>
      <c r="U1548" s="60"/>
      <c r="V1548" s="60"/>
      <c r="W1548" s="20"/>
      <c r="X1548" s="19"/>
      <c r="Y1548" s="19"/>
      <c r="XEU1548" s="189"/>
      <c r="XEV1548" s="189"/>
      <c r="XEW1548" s="189"/>
      <c r="XEX1548" s="189"/>
      <c r="XEY1548" s="189"/>
      <c r="XEZ1548" s="189"/>
      <c r="XFA1548" s="189"/>
      <c r="XFB1548" s="189"/>
      <c r="XFC1548" s="189"/>
      <c r="XFD1548" s="189"/>
    </row>
    <row r="1549" spans="1:25 16375:16384" s="54" customFormat="1" ht="42" customHeight="1" x14ac:dyDescent="0.2">
      <c r="A1549" s="60"/>
      <c r="B1549" s="60"/>
      <c r="C1549" s="61"/>
      <c r="D1549" s="61"/>
      <c r="E1549" s="61"/>
      <c r="F1549" s="61"/>
      <c r="G1549" s="61"/>
      <c r="H1549" s="61"/>
      <c r="I1549" s="60"/>
      <c r="J1549" s="60"/>
      <c r="K1549" s="87"/>
      <c r="L1549" s="62"/>
      <c r="M1549" s="63"/>
      <c r="N1549" s="64"/>
      <c r="O1549" s="58"/>
      <c r="P1549" s="64"/>
      <c r="Q1549" s="58"/>
      <c r="R1549" s="52"/>
      <c r="S1549" s="60"/>
      <c r="T1549" s="60"/>
      <c r="U1549" s="60"/>
      <c r="V1549" s="60"/>
      <c r="W1549" s="20"/>
      <c r="X1549" s="19"/>
      <c r="Y1549" s="19"/>
      <c r="XEU1549" s="189"/>
      <c r="XEV1549" s="189"/>
      <c r="XEW1549" s="189"/>
      <c r="XEX1549" s="189"/>
      <c r="XEY1549" s="189"/>
      <c r="XEZ1549" s="189"/>
      <c r="XFA1549" s="189"/>
      <c r="XFB1549" s="189"/>
      <c r="XFC1549" s="189"/>
      <c r="XFD1549" s="189"/>
    </row>
    <row r="1550" spans="1:25 16375:16384" s="54" customFormat="1" ht="42" customHeight="1" x14ac:dyDescent="0.2">
      <c r="A1550" s="60"/>
      <c r="B1550" s="60"/>
      <c r="C1550" s="61"/>
      <c r="D1550" s="61"/>
      <c r="E1550" s="61"/>
      <c r="F1550" s="61"/>
      <c r="G1550" s="61"/>
      <c r="H1550" s="61"/>
      <c r="I1550" s="60"/>
      <c r="J1550" s="60"/>
      <c r="K1550" s="87"/>
      <c r="L1550" s="62"/>
      <c r="M1550" s="63"/>
      <c r="N1550" s="64"/>
      <c r="O1550" s="58"/>
      <c r="P1550" s="64"/>
      <c r="Q1550" s="58"/>
      <c r="R1550" s="52"/>
      <c r="S1550" s="60"/>
      <c r="T1550" s="60"/>
      <c r="U1550" s="60"/>
      <c r="V1550" s="60"/>
      <c r="W1550" s="20"/>
      <c r="X1550" s="19"/>
      <c r="Y1550" s="19"/>
      <c r="XEU1550" s="189"/>
      <c r="XEV1550" s="189"/>
      <c r="XEW1550" s="189"/>
      <c r="XEX1550" s="189"/>
      <c r="XEY1550" s="189"/>
      <c r="XEZ1550" s="189"/>
      <c r="XFA1550" s="189"/>
      <c r="XFB1550" s="189"/>
      <c r="XFC1550" s="189"/>
      <c r="XFD1550" s="189"/>
    </row>
    <row r="1551" spans="1:25 16375:16384" s="54" customFormat="1" ht="42" customHeight="1" x14ac:dyDescent="0.2">
      <c r="A1551" s="60"/>
      <c r="B1551" s="60"/>
      <c r="C1551" s="61"/>
      <c r="D1551" s="61"/>
      <c r="E1551" s="61"/>
      <c r="F1551" s="61"/>
      <c r="G1551" s="61"/>
      <c r="H1551" s="61"/>
      <c r="I1551" s="60"/>
      <c r="J1551" s="60"/>
      <c r="K1551" s="87"/>
      <c r="L1551" s="62"/>
      <c r="M1551" s="63"/>
      <c r="N1551" s="64"/>
      <c r="O1551" s="58"/>
      <c r="P1551" s="64"/>
      <c r="Q1551" s="58"/>
      <c r="R1551" s="52"/>
      <c r="S1551" s="60"/>
      <c r="T1551" s="60"/>
      <c r="U1551" s="60"/>
      <c r="V1551" s="60"/>
      <c r="W1551" s="20"/>
      <c r="X1551" s="19"/>
      <c r="Y1551" s="19"/>
      <c r="XEU1551" s="189"/>
      <c r="XEV1551" s="189"/>
      <c r="XEW1551" s="189"/>
      <c r="XEX1551" s="189"/>
      <c r="XEY1551" s="189"/>
      <c r="XEZ1551" s="189"/>
      <c r="XFA1551" s="189"/>
      <c r="XFB1551" s="189"/>
      <c r="XFC1551" s="189"/>
      <c r="XFD1551" s="189"/>
    </row>
    <row r="1552" spans="1:25 16375:16384" s="54" customFormat="1" ht="42" customHeight="1" x14ac:dyDescent="0.2">
      <c r="A1552" s="60"/>
      <c r="B1552" s="60"/>
      <c r="C1552" s="61"/>
      <c r="D1552" s="61"/>
      <c r="E1552" s="61"/>
      <c r="F1552" s="61"/>
      <c r="G1552" s="61"/>
      <c r="H1552" s="61"/>
      <c r="I1552" s="60"/>
      <c r="J1552" s="60"/>
      <c r="K1552" s="87"/>
      <c r="L1552" s="62"/>
      <c r="M1552" s="63"/>
      <c r="N1552" s="64"/>
      <c r="O1552" s="58"/>
      <c r="P1552" s="64"/>
      <c r="Q1552" s="58"/>
      <c r="R1552" s="52"/>
      <c r="S1552" s="60"/>
      <c r="T1552" s="60"/>
      <c r="U1552" s="60"/>
      <c r="V1552" s="60"/>
      <c r="W1552" s="20"/>
      <c r="X1552" s="19"/>
      <c r="Y1552" s="19"/>
      <c r="XEU1552" s="189"/>
      <c r="XEV1552" s="189"/>
      <c r="XEW1552" s="189"/>
      <c r="XEX1552" s="189"/>
      <c r="XEY1552" s="189"/>
      <c r="XEZ1552" s="189"/>
      <c r="XFA1552" s="189"/>
      <c r="XFB1552" s="189"/>
      <c r="XFC1552" s="189"/>
      <c r="XFD1552" s="189"/>
    </row>
    <row r="1553" spans="1:25 16375:16384" s="54" customFormat="1" ht="42" customHeight="1" x14ac:dyDescent="0.2">
      <c r="A1553" s="60"/>
      <c r="B1553" s="60"/>
      <c r="C1553" s="61"/>
      <c r="D1553" s="61"/>
      <c r="E1553" s="61"/>
      <c r="F1553" s="61"/>
      <c r="G1553" s="61"/>
      <c r="H1553" s="61"/>
      <c r="I1553" s="60"/>
      <c r="J1553" s="60"/>
      <c r="K1553" s="87"/>
      <c r="L1553" s="62"/>
      <c r="M1553" s="63"/>
      <c r="N1553" s="64"/>
      <c r="O1553" s="58"/>
      <c r="P1553" s="64"/>
      <c r="Q1553" s="58"/>
      <c r="R1553" s="52"/>
      <c r="S1553" s="60"/>
      <c r="T1553" s="60"/>
      <c r="U1553" s="60"/>
      <c r="V1553" s="60"/>
      <c r="W1553" s="20"/>
      <c r="X1553" s="19"/>
      <c r="Y1553" s="19"/>
      <c r="XEU1553" s="189"/>
      <c r="XEV1553" s="189"/>
      <c r="XEW1553" s="189"/>
      <c r="XEX1553" s="189"/>
      <c r="XEY1553" s="189"/>
      <c r="XEZ1553" s="189"/>
      <c r="XFA1553" s="189"/>
      <c r="XFB1553" s="189"/>
      <c r="XFC1553" s="189"/>
      <c r="XFD1553" s="189"/>
    </row>
    <row r="1554" spans="1:25 16375:16384" s="54" customFormat="1" ht="42" customHeight="1" x14ac:dyDescent="0.2">
      <c r="A1554" s="60"/>
      <c r="B1554" s="60"/>
      <c r="C1554" s="61"/>
      <c r="D1554" s="61"/>
      <c r="E1554" s="61"/>
      <c r="F1554" s="61"/>
      <c r="G1554" s="61"/>
      <c r="H1554" s="61"/>
      <c r="I1554" s="60"/>
      <c r="J1554" s="60"/>
      <c r="K1554" s="87"/>
      <c r="L1554" s="62"/>
      <c r="M1554" s="63"/>
      <c r="N1554" s="64"/>
      <c r="O1554" s="58"/>
      <c r="P1554" s="64"/>
      <c r="Q1554" s="58"/>
      <c r="R1554" s="52"/>
      <c r="S1554" s="60"/>
      <c r="T1554" s="60"/>
      <c r="U1554" s="60"/>
      <c r="V1554" s="60"/>
      <c r="W1554" s="20"/>
      <c r="X1554" s="19"/>
      <c r="Y1554" s="19"/>
      <c r="XEU1554" s="189"/>
      <c r="XEV1554" s="189"/>
      <c r="XEW1554" s="189"/>
      <c r="XEX1554" s="189"/>
      <c r="XEY1554" s="189"/>
      <c r="XEZ1554" s="189"/>
      <c r="XFA1554" s="189"/>
      <c r="XFB1554" s="189"/>
      <c r="XFC1554" s="189"/>
      <c r="XFD1554" s="189"/>
    </row>
    <row r="1555" spans="1:25 16375:16384" s="54" customFormat="1" ht="42" customHeight="1" x14ac:dyDescent="0.2">
      <c r="A1555" s="60"/>
      <c r="B1555" s="60"/>
      <c r="C1555" s="61"/>
      <c r="D1555" s="61"/>
      <c r="E1555" s="61"/>
      <c r="F1555" s="61"/>
      <c r="G1555" s="61"/>
      <c r="H1555" s="61"/>
      <c r="I1555" s="60"/>
      <c r="J1555" s="60"/>
      <c r="K1555" s="87"/>
      <c r="L1555" s="62"/>
      <c r="M1555" s="63"/>
      <c r="N1555" s="64"/>
      <c r="O1555" s="58"/>
      <c r="P1555" s="64"/>
      <c r="Q1555" s="58"/>
      <c r="R1555" s="52"/>
      <c r="S1555" s="60"/>
      <c r="T1555" s="60"/>
      <c r="U1555" s="60"/>
      <c r="V1555" s="60"/>
      <c r="W1555" s="20"/>
      <c r="X1555" s="19"/>
      <c r="Y1555" s="19"/>
      <c r="XEU1555" s="189"/>
      <c r="XEV1555" s="189"/>
      <c r="XEW1555" s="189"/>
      <c r="XEX1555" s="189"/>
      <c r="XEY1555" s="189"/>
      <c r="XEZ1555" s="189"/>
      <c r="XFA1555" s="189"/>
      <c r="XFB1555" s="189"/>
      <c r="XFC1555" s="189"/>
      <c r="XFD1555" s="189"/>
    </row>
    <row r="1556" spans="1:25 16375:16384" s="54" customFormat="1" ht="42" customHeight="1" x14ac:dyDescent="0.2">
      <c r="A1556" s="60"/>
      <c r="B1556" s="60"/>
      <c r="C1556" s="61"/>
      <c r="D1556" s="61"/>
      <c r="E1556" s="61"/>
      <c r="F1556" s="61"/>
      <c r="G1556" s="61"/>
      <c r="H1556" s="61"/>
      <c r="I1556" s="60"/>
      <c r="J1556" s="60"/>
      <c r="K1556" s="87"/>
      <c r="L1556" s="62"/>
      <c r="M1556" s="63"/>
      <c r="N1556" s="64"/>
      <c r="O1556" s="58"/>
      <c r="P1556" s="64"/>
      <c r="Q1556" s="58"/>
      <c r="R1556" s="52"/>
      <c r="S1556" s="60"/>
      <c r="T1556" s="60"/>
      <c r="U1556" s="60"/>
      <c r="V1556" s="60"/>
      <c r="W1556" s="20"/>
      <c r="X1556" s="19"/>
      <c r="Y1556" s="19"/>
      <c r="XEU1556" s="189"/>
      <c r="XEV1556" s="189"/>
      <c r="XEW1556" s="189"/>
      <c r="XEX1556" s="189"/>
      <c r="XEY1556" s="189"/>
      <c r="XEZ1556" s="189"/>
      <c r="XFA1556" s="189"/>
      <c r="XFB1556" s="189"/>
      <c r="XFC1556" s="189"/>
      <c r="XFD1556" s="189"/>
    </row>
    <row r="1557" spans="1:25 16375:16384" s="54" customFormat="1" ht="42" customHeight="1" x14ac:dyDescent="0.2">
      <c r="A1557" s="60"/>
      <c r="B1557" s="60"/>
      <c r="C1557" s="61"/>
      <c r="D1557" s="61"/>
      <c r="E1557" s="61"/>
      <c r="F1557" s="61"/>
      <c r="G1557" s="61"/>
      <c r="H1557" s="61"/>
      <c r="I1557" s="60"/>
      <c r="J1557" s="60"/>
      <c r="K1557" s="87"/>
      <c r="L1557" s="62"/>
      <c r="M1557" s="63"/>
      <c r="N1557" s="64"/>
      <c r="O1557" s="58"/>
      <c r="P1557" s="64"/>
      <c r="Q1557" s="58"/>
      <c r="R1557" s="52"/>
      <c r="S1557" s="60"/>
      <c r="T1557" s="60"/>
      <c r="U1557" s="60"/>
      <c r="V1557" s="60"/>
      <c r="W1557" s="20"/>
      <c r="X1557" s="19"/>
      <c r="Y1557" s="19"/>
      <c r="XEU1557" s="189"/>
      <c r="XEV1557" s="189"/>
      <c r="XEW1557" s="189"/>
      <c r="XEX1557" s="189"/>
      <c r="XEY1557" s="189"/>
      <c r="XEZ1557" s="189"/>
      <c r="XFA1557" s="189"/>
      <c r="XFB1557" s="189"/>
      <c r="XFC1557" s="189"/>
      <c r="XFD1557" s="189"/>
    </row>
    <row r="1558" spans="1:25 16375:16384" s="54" customFormat="1" ht="42" customHeight="1" x14ac:dyDescent="0.2">
      <c r="A1558" s="60"/>
      <c r="B1558" s="60"/>
      <c r="C1558" s="61"/>
      <c r="D1558" s="61"/>
      <c r="E1558" s="61"/>
      <c r="F1558" s="61"/>
      <c r="G1558" s="61"/>
      <c r="H1558" s="61"/>
      <c r="I1558" s="60"/>
      <c r="J1558" s="60"/>
      <c r="K1558" s="87"/>
      <c r="L1558" s="62"/>
      <c r="M1558" s="63"/>
      <c r="N1558" s="64"/>
      <c r="O1558" s="58"/>
      <c r="P1558" s="64"/>
      <c r="Q1558" s="58"/>
      <c r="R1558" s="52"/>
      <c r="S1558" s="60"/>
      <c r="T1558" s="60"/>
      <c r="U1558" s="60"/>
      <c r="V1558" s="60"/>
      <c r="W1558" s="20"/>
      <c r="X1558" s="19"/>
      <c r="Y1558" s="19"/>
      <c r="XEU1558" s="189"/>
      <c r="XEV1558" s="189"/>
      <c r="XEW1558" s="189"/>
      <c r="XEX1558" s="189"/>
      <c r="XEY1558" s="189"/>
      <c r="XEZ1558" s="189"/>
      <c r="XFA1558" s="189"/>
      <c r="XFB1558" s="189"/>
      <c r="XFC1558" s="189"/>
      <c r="XFD1558" s="189"/>
    </row>
    <row r="1559" spans="1:25 16375:16384" s="54" customFormat="1" ht="42" customHeight="1" x14ac:dyDescent="0.2">
      <c r="A1559" s="60"/>
      <c r="B1559" s="60"/>
      <c r="C1559" s="61"/>
      <c r="D1559" s="61"/>
      <c r="E1559" s="61"/>
      <c r="F1559" s="61"/>
      <c r="G1559" s="61"/>
      <c r="H1559" s="61"/>
      <c r="I1559" s="60"/>
      <c r="J1559" s="60"/>
      <c r="K1559" s="87"/>
      <c r="L1559" s="62"/>
      <c r="M1559" s="63"/>
      <c r="N1559" s="64"/>
      <c r="O1559" s="58"/>
      <c r="P1559" s="64"/>
      <c r="Q1559" s="58"/>
      <c r="R1559" s="52"/>
      <c r="S1559" s="60"/>
      <c r="T1559" s="60"/>
      <c r="U1559" s="60"/>
      <c r="V1559" s="60"/>
      <c r="W1559" s="20"/>
      <c r="X1559" s="19"/>
      <c r="Y1559" s="19"/>
      <c r="XEU1559" s="189"/>
      <c r="XEV1559" s="189"/>
      <c r="XEW1559" s="189"/>
      <c r="XEX1559" s="189"/>
      <c r="XEY1559" s="189"/>
      <c r="XEZ1559" s="189"/>
      <c r="XFA1559" s="189"/>
      <c r="XFB1559" s="189"/>
      <c r="XFC1559" s="189"/>
      <c r="XFD1559" s="189"/>
    </row>
    <row r="1560" spans="1:25 16375:16384" s="54" customFormat="1" ht="42" customHeight="1" x14ac:dyDescent="0.2">
      <c r="A1560" s="60"/>
      <c r="B1560" s="60"/>
      <c r="C1560" s="61"/>
      <c r="D1560" s="61"/>
      <c r="E1560" s="61"/>
      <c r="F1560" s="61"/>
      <c r="G1560" s="61"/>
      <c r="H1560" s="61"/>
      <c r="I1560" s="60"/>
      <c r="J1560" s="60"/>
      <c r="K1560" s="87"/>
      <c r="L1560" s="62"/>
      <c r="M1560" s="63"/>
      <c r="N1560" s="64"/>
      <c r="O1560" s="58"/>
      <c r="P1560" s="64"/>
      <c r="Q1560" s="58"/>
      <c r="R1560" s="52"/>
      <c r="S1560" s="60"/>
      <c r="T1560" s="60"/>
      <c r="U1560" s="60"/>
      <c r="V1560" s="60"/>
      <c r="W1560" s="20"/>
      <c r="X1560" s="19"/>
      <c r="Y1560" s="19"/>
      <c r="XEU1560" s="189"/>
      <c r="XEV1560" s="189"/>
      <c r="XEW1560" s="189"/>
      <c r="XEX1560" s="189"/>
      <c r="XEY1560" s="189"/>
      <c r="XEZ1560" s="189"/>
      <c r="XFA1560" s="189"/>
      <c r="XFB1560" s="189"/>
      <c r="XFC1560" s="189"/>
      <c r="XFD1560" s="189"/>
    </row>
    <row r="1561" spans="1:25 16375:16384" s="54" customFormat="1" ht="42" customHeight="1" x14ac:dyDescent="0.2">
      <c r="A1561" s="60"/>
      <c r="B1561" s="60"/>
      <c r="C1561" s="61"/>
      <c r="D1561" s="61"/>
      <c r="E1561" s="61"/>
      <c r="F1561" s="61"/>
      <c r="G1561" s="61"/>
      <c r="H1561" s="61"/>
      <c r="I1561" s="60"/>
      <c r="J1561" s="60"/>
      <c r="K1561" s="87"/>
      <c r="L1561" s="62"/>
      <c r="M1561" s="63"/>
      <c r="N1561" s="64"/>
      <c r="O1561" s="58"/>
      <c r="P1561" s="64"/>
      <c r="Q1561" s="58"/>
      <c r="R1561" s="52"/>
      <c r="S1561" s="60"/>
      <c r="T1561" s="60"/>
      <c r="U1561" s="60"/>
      <c r="V1561" s="60"/>
      <c r="W1561" s="20"/>
      <c r="X1561" s="19"/>
      <c r="Y1561" s="19"/>
      <c r="XEU1561" s="189"/>
      <c r="XEV1561" s="189"/>
      <c r="XEW1561" s="189"/>
      <c r="XEX1561" s="189"/>
      <c r="XEY1561" s="189"/>
      <c r="XEZ1561" s="189"/>
      <c r="XFA1561" s="189"/>
      <c r="XFB1561" s="189"/>
      <c r="XFC1561" s="189"/>
      <c r="XFD1561" s="189"/>
    </row>
    <row r="1562" spans="1:25 16375:16384" s="54" customFormat="1" ht="42" customHeight="1" x14ac:dyDescent="0.2">
      <c r="A1562" s="60"/>
      <c r="B1562" s="60"/>
      <c r="C1562" s="61"/>
      <c r="D1562" s="61"/>
      <c r="E1562" s="61"/>
      <c r="F1562" s="61"/>
      <c r="G1562" s="61"/>
      <c r="H1562" s="61"/>
      <c r="I1562" s="60"/>
      <c r="J1562" s="60"/>
      <c r="K1562" s="87"/>
      <c r="L1562" s="62"/>
      <c r="M1562" s="63"/>
      <c r="N1562" s="64"/>
      <c r="O1562" s="58"/>
      <c r="P1562" s="64"/>
      <c r="Q1562" s="58"/>
      <c r="R1562" s="52"/>
      <c r="S1562" s="60"/>
      <c r="T1562" s="60"/>
      <c r="U1562" s="60"/>
      <c r="V1562" s="60"/>
      <c r="W1562" s="20"/>
      <c r="X1562" s="19"/>
      <c r="Y1562" s="19"/>
      <c r="XEU1562" s="189"/>
      <c r="XEV1562" s="189"/>
      <c r="XEW1562" s="189"/>
      <c r="XEX1562" s="189"/>
      <c r="XEY1562" s="189"/>
      <c r="XEZ1562" s="189"/>
      <c r="XFA1562" s="189"/>
      <c r="XFB1562" s="189"/>
      <c r="XFC1562" s="189"/>
      <c r="XFD1562" s="189"/>
    </row>
    <row r="1563" spans="1:25 16375:16384" s="54" customFormat="1" ht="42" customHeight="1" x14ac:dyDescent="0.2">
      <c r="A1563" s="60"/>
      <c r="B1563" s="60"/>
      <c r="C1563" s="61"/>
      <c r="D1563" s="61"/>
      <c r="E1563" s="61"/>
      <c r="F1563" s="61"/>
      <c r="G1563" s="61"/>
      <c r="H1563" s="61"/>
      <c r="I1563" s="60"/>
      <c r="J1563" s="60"/>
      <c r="K1563" s="87"/>
      <c r="L1563" s="62"/>
      <c r="M1563" s="63"/>
      <c r="N1563" s="64"/>
      <c r="O1563" s="58"/>
      <c r="P1563" s="64"/>
      <c r="Q1563" s="58"/>
      <c r="R1563" s="52"/>
      <c r="S1563" s="60"/>
      <c r="T1563" s="60"/>
      <c r="U1563" s="60"/>
      <c r="V1563" s="60"/>
      <c r="W1563" s="20"/>
      <c r="X1563" s="19"/>
      <c r="Y1563" s="19"/>
      <c r="XEU1563" s="189"/>
      <c r="XEV1563" s="189"/>
      <c r="XEW1563" s="189"/>
      <c r="XEX1563" s="189"/>
      <c r="XEY1563" s="189"/>
      <c r="XEZ1563" s="189"/>
      <c r="XFA1563" s="189"/>
      <c r="XFB1563" s="189"/>
      <c r="XFC1563" s="189"/>
      <c r="XFD1563" s="189"/>
    </row>
    <row r="1564" spans="1:25 16375:16384" s="54" customFormat="1" ht="42" customHeight="1" x14ac:dyDescent="0.2">
      <c r="A1564" s="60"/>
      <c r="B1564" s="60"/>
      <c r="C1564" s="61"/>
      <c r="D1564" s="61"/>
      <c r="E1564" s="61"/>
      <c r="F1564" s="61"/>
      <c r="G1564" s="61"/>
      <c r="H1564" s="61"/>
      <c r="I1564" s="60"/>
      <c r="J1564" s="60"/>
      <c r="K1564" s="87"/>
      <c r="L1564" s="62"/>
      <c r="M1564" s="63"/>
      <c r="N1564" s="64"/>
      <c r="O1564" s="58"/>
      <c r="P1564" s="64"/>
      <c r="Q1564" s="58"/>
      <c r="R1564" s="52"/>
      <c r="S1564" s="60"/>
      <c r="T1564" s="60"/>
      <c r="U1564" s="60"/>
      <c r="V1564" s="60"/>
      <c r="W1564" s="20"/>
      <c r="X1564" s="19"/>
      <c r="Y1564" s="19"/>
      <c r="XEU1564" s="189"/>
      <c r="XEV1564" s="189"/>
      <c r="XEW1564" s="189"/>
      <c r="XEX1564" s="189"/>
      <c r="XEY1564" s="189"/>
      <c r="XEZ1564" s="189"/>
      <c r="XFA1564" s="189"/>
      <c r="XFB1564" s="189"/>
      <c r="XFC1564" s="189"/>
      <c r="XFD1564" s="189"/>
    </row>
    <row r="1565" spans="1:25 16375:16384" s="54" customFormat="1" ht="42" customHeight="1" x14ac:dyDescent="0.2">
      <c r="A1565" s="60"/>
      <c r="B1565" s="60"/>
      <c r="C1565" s="61"/>
      <c r="D1565" s="61"/>
      <c r="E1565" s="61"/>
      <c r="F1565" s="61"/>
      <c r="G1565" s="61"/>
      <c r="H1565" s="61"/>
      <c r="I1565" s="60"/>
      <c r="J1565" s="60"/>
      <c r="K1565" s="87"/>
      <c r="L1565" s="62"/>
      <c r="M1565" s="63"/>
      <c r="N1565" s="64"/>
      <c r="O1565" s="58"/>
      <c r="P1565" s="64"/>
      <c r="Q1565" s="58"/>
      <c r="R1565" s="52"/>
      <c r="S1565" s="60"/>
      <c r="T1565" s="60"/>
      <c r="U1565" s="60"/>
      <c r="V1565" s="60"/>
      <c r="W1565" s="20"/>
      <c r="X1565" s="19"/>
      <c r="Y1565" s="19"/>
      <c r="XEU1565" s="189"/>
      <c r="XEV1565" s="189"/>
      <c r="XEW1565" s="189"/>
      <c r="XEX1565" s="189"/>
      <c r="XEY1565" s="189"/>
      <c r="XEZ1565" s="189"/>
      <c r="XFA1565" s="189"/>
      <c r="XFB1565" s="189"/>
      <c r="XFC1565" s="189"/>
      <c r="XFD1565" s="189"/>
    </row>
    <row r="1566" spans="1:25 16375:16384" s="54" customFormat="1" ht="42" customHeight="1" x14ac:dyDescent="0.2">
      <c r="A1566" s="60"/>
      <c r="B1566" s="60"/>
      <c r="C1566" s="61"/>
      <c r="D1566" s="61"/>
      <c r="E1566" s="61"/>
      <c r="F1566" s="61"/>
      <c r="G1566" s="61"/>
      <c r="H1566" s="61"/>
      <c r="I1566" s="60"/>
      <c r="J1566" s="60"/>
      <c r="K1566" s="87"/>
      <c r="L1566" s="62"/>
      <c r="M1566" s="63"/>
      <c r="N1566" s="64"/>
      <c r="O1566" s="58"/>
      <c r="P1566" s="64"/>
      <c r="Q1566" s="58"/>
      <c r="R1566" s="52"/>
      <c r="S1566" s="60"/>
      <c r="T1566" s="60"/>
      <c r="U1566" s="60"/>
      <c r="V1566" s="60"/>
      <c r="W1566" s="20"/>
      <c r="X1566" s="19"/>
      <c r="Y1566" s="19"/>
      <c r="XEU1566" s="189"/>
      <c r="XEV1566" s="189"/>
      <c r="XEW1566" s="189"/>
      <c r="XEX1566" s="189"/>
      <c r="XEY1566" s="189"/>
      <c r="XEZ1566" s="189"/>
      <c r="XFA1566" s="189"/>
      <c r="XFB1566" s="189"/>
      <c r="XFC1566" s="189"/>
      <c r="XFD1566" s="189"/>
    </row>
    <row r="1567" spans="1:25 16375:16384" s="54" customFormat="1" ht="42" customHeight="1" x14ac:dyDescent="0.2">
      <c r="A1567" s="60"/>
      <c r="B1567" s="60"/>
      <c r="C1567" s="61"/>
      <c r="D1567" s="61"/>
      <c r="E1567" s="61"/>
      <c r="F1567" s="61"/>
      <c r="G1567" s="61"/>
      <c r="H1567" s="61"/>
      <c r="I1567" s="60"/>
      <c r="J1567" s="60"/>
      <c r="K1567" s="87"/>
      <c r="L1567" s="62"/>
      <c r="M1567" s="63"/>
      <c r="N1567" s="64"/>
      <c r="O1567" s="58"/>
      <c r="P1567" s="64"/>
      <c r="Q1567" s="58"/>
      <c r="R1567" s="52"/>
      <c r="S1567" s="60"/>
      <c r="T1567" s="60"/>
      <c r="U1567" s="60"/>
      <c r="V1567" s="60"/>
      <c r="W1567" s="20"/>
      <c r="X1567" s="19"/>
      <c r="Y1567" s="19"/>
      <c r="XEU1567" s="189"/>
      <c r="XEV1567" s="189"/>
      <c r="XEW1567" s="189"/>
      <c r="XEX1567" s="189"/>
      <c r="XEY1567" s="189"/>
      <c r="XEZ1567" s="189"/>
      <c r="XFA1567" s="189"/>
      <c r="XFB1567" s="189"/>
      <c r="XFC1567" s="189"/>
      <c r="XFD1567" s="189"/>
    </row>
    <row r="1568" spans="1:25 16375:16384" s="54" customFormat="1" ht="42" customHeight="1" x14ac:dyDescent="0.2">
      <c r="A1568" s="60"/>
      <c r="B1568" s="60"/>
      <c r="C1568" s="61"/>
      <c r="D1568" s="61"/>
      <c r="E1568" s="61"/>
      <c r="F1568" s="61"/>
      <c r="G1568" s="61"/>
      <c r="H1568" s="61"/>
      <c r="I1568" s="60"/>
      <c r="J1568" s="60"/>
      <c r="K1568" s="87"/>
      <c r="L1568" s="62"/>
      <c r="M1568" s="63"/>
      <c r="N1568" s="64"/>
      <c r="O1568" s="58"/>
      <c r="P1568" s="64"/>
      <c r="Q1568" s="58"/>
      <c r="R1568" s="52"/>
      <c r="S1568" s="60"/>
      <c r="T1568" s="60"/>
      <c r="U1568" s="60"/>
      <c r="V1568" s="60"/>
      <c r="W1568" s="20"/>
      <c r="X1568" s="19"/>
      <c r="Y1568" s="19"/>
      <c r="XEU1568" s="189"/>
      <c r="XEV1568" s="189"/>
      <c r="XEW1568" s="189"/>
      <c r="XEX1568" s="189"/>
      <c r="XEY1568" s="189"/>
      <c r="XEZ1568" s="189"/>
      <c r="XFA1568" s="189"/>
      <c r="XFB1568" s="189"/>
      <c r="XFC1568" s="189"/>
      <c r="XFD1568" s="189"/>
    </row>
    <row r="1569" spans="1:25 16375:16384" s="54" customFormat="1" ht="42" customHeight="1" x14ac:dyDescent="0.2">
      <c r="A1569" s="60"/>
      <c r="B1569" s="60"/>
      <c r="C1569" s="61"/>
      <c r="D1569" s="61"/>
      <c r="E1569" s="61"/>
      <c r="F1569" s="61"/>
      <c r="G1569" s="61"/>
      <c r="H1569" s="61"/>
      <c r="I1569" s="60"/>
      <c r="J1569" s="60"/>
      <c r="K1569" s="87"/>
      <c r="L1569" s="62"/>
      <c r="M1569" s="63"/>
      <c r="N1569" s="64"/>
      <c r="O1569" s="58"/>
      <c r="P1569" s="64"/>
      <c r="Q1569" s="58"/>
      <c r="R1569" s="52"/>
      <c r="S1569" s="60"/>
      <c r="T1569" s="60"/>
      <c r="U1569" s="60"/>
      <c r="V1569" s="60"/>
      <c r="W1569" s="20"/>
      <c r="X1569" s="19"/>
      <c r="Y1569" s="19"/>
      <c r="XEU1569" s="189"/>
      <c r="XEV1569" s="189"/>
      <c r="XEW1569" s="189"/>
      <c r="XEX1569" s="189"/>
      <c r="XEY1569" s="189"/>
      <c r="XEZ1569" s="189"/>
      <c r="XFA1569" s="189"/>
      <c r="XFB1569" s="189"/>
      <c r="XFC1569" s="189"/>
      <c r="XFD1569" s="189"/>
    </row>
    <row r="1570" spans="1:25 16375:16384" s="54" customFormat="1" ht="42" customHeight="1" x14ac:dyDescent="0.2">
      <c r="A1570" s="60"/>
      <c r="B1570" s="60"/>
      <c r="C1570" s="61"/>
      <c r="D1570" s="61"/>
      <c r="E1570" s="61"/>
      <c r="F1570" s="61"/>
      <c r="G1570" s="61"/>
      <c r="H1570" s="61"/>
      <c r="I1570" s="60"/>
      <c r="J1570" s="60"/>
      <c r="K1570" s="87"/>
      <c r="L1570" s="62"/>
      <c r="M1570" s="63"/>
      <c r="N1570" s="64"/>
      <c r="O1570" s="58"/>
      <c r="P1570" s="64"/>
      <c r="Q1570" s="58"/>
      <c r="R1570" s="52"/>
      <c r="S1570" s="60"/>
      <c r="T1570" s="60"/>
      <c r="U1570" s="60"/>
      <c r="V1570" s="60"/>
      <c r="W1570" s="20"/>
      <c r="X1570" s="19"/>
      <c r="Y1570" s="19"/>
      <c r="XEU1570" s="189"/>
      <c r="XEV1570" s="189"/>
      <c r="XEW1570" s="189"/>
      <c r="XEX1570" s="189"/>
      <c r="XEY1570" s="189"/>
      <c r="XEZ1570" s="189"/>
      <c r="XFA1570" s="189"/>
      <c r="XFB1570" s="189"/>
      <c r="XFC1570" s="189"/>
      <c r="XFD1570" s="189"/>
    </row>
    <row r="1571" spans="1:25 16375:16384" s="54" customFormat="1" ht="42" customHeight="1" x14ac:dyDescent="0.2">
      <c r="A1571" s="60"/>
      <c r="B1571" s="60"/>
      <c r="C1571" s="61"/>
      <c r="D1571" s="61"/>
      <c r="E1571" s="61"/>
      <c r="F1571" s="61"/>
      <c r="G1571" s="61"/>
      <c r="H1571" s="61"/>
      <c r="I1571" s="60"/>
      <c r="J1571" s="60"/>
      <c r="K1571" s="87"/>
      <c r="L1571" s="62"/>
      <c r="M1571" s="63"/>
      <c r="N1571" s="64"/>
      <c r="O1571" s="58"/>
      <c r="P1571" s="64"/>
      <c r="Q1571" s="58"/>
      <c r="R1571" s="52"/>
      <c r="S1571" s="60"/>
      <c r="T1571" s="60"/>
      <c r="U1571" s="60"/>
      <c r="V1571" s="60"/>
      <c r="W1571" s="20"/>
      <c r="X1571" s="19"/>
      <c r="Y1571" s="19"/>
      <c r="XEU1571" s="189"/>
      <c r="XEV1571" s="189"/>
      <c r="XEW1571" s="189"/>
      <c r="XEX1571" s="189"/>
      <c r="XEY1571" s="189"/>
      <c r="XEZ1571" s="189"/>
      <c r="XFA1571" s="189"/>
      <c r="XFB1571" s="189"/>
      <c r="XFC1571" s="189"/>
      <c r="XFD1571" s="189"/>
    </row>
    <row r="1572" spans="1:25 16375:16384" s="54" customFormat="1" ht="42" customHeight="1" x14ac:dyDescent="0.2">
      <c r="A1572" s="60"/>
      <c r="B1572" s="60"/>
      <c r="C1572" s="61"/>
      <c r="D1572" s="61"/>
      <c r="E1572" s="61"/>
      <c r="F1572" s="61"/>
      <c r="G1572" s="61"/>
      <c r="H1572" s="61"/>
      <c r="I1572" s="60"/>
      <c r="J1572" s="60"/>
      <c r="K1572" s="87"/>
      <c r="L1572" s="62"/>
      <c r="M1572" s="63"/>
      <c r="N1572" s="64"/>
      <c r="O1572" s="58"/>
      <c r="P1572" s="64"/>
      <c r="Q1572" s="58"/>
      <c r="R1572" s="52"/>
      <c r="S1572" s="60"/>
      <c r="T1572" s="60"/>
      <c r="U1572" s="60"/>
      <c r="V1572" s="60"/>
      <c r="W1572" s="20"/>
      <c r="X1572" s="19"/>
      <c r="Y1572" s="19"/>
      <c r="XEU1572" s="189"/>
      <c r="XEV1572" s="189"/>
      <c r="XEW1572" s="189"/>
      <c r="XEX1572" s="189"/>
      <c r="XEY1572" s="189"/>
      <c r="XEZ1572" s="189"/>
      <c r="XFA1572" s="189"/>
      <c r="XFB1572" s="189"/>
      <c r="XFC1572" s="189"/>
      <c r="XFD1572" s="189"/>
    </row>
    <row r="1573" spans="1:25 16375:16384" s="54" customFormat="1" ht="42" customHeight="1" x14ac:dyDescent="0.2">
      <c r="A1573" s="60"/>
      <c r="B1573" s="60"/>
      <c r="C1573" s="61"/>
      <c r="D1573" s="61"/>
      <c r="E1573" s="61"/>
      <c r="F1573" s="61"/>
      <c r="G1573" s="61"/>
      <c r="H1573" s="61"/>
      <c r="I1573" s="60"/>
      <c r="J1573" s="60"/>
      <c r="K1573" s="87"/>
      <c r="L1573" s="62"/>
      <c r="M1573" s="63"/>
      <c r="N1573" s="64"/>
      <c r="O1573" s="58"/>
      <c r="P1573" s="64"/>
      <c r="Q1573" s="58"/>
      <c r="R1573" s="52"/>
      <c r="S1573" s="60"/>
      <c r="T1573" s="60"/>
      <c r="U1573" s="60"/>
      <c r="V1573" s="60"/>
      <c r="W1573" s="20"/>
      <c r="X1573" s="19"/>
      <c r="Y1573" s="19"/>
      <c r="XEU1573" s="189"/>
      <c r="XEV1573" s="189"/>
      <c r="XEW1573" s="189"/>
      <c r="XEX1573" s="189"/>
      <c r="XEY1573" s="189"/>
      <c r="XEZ1573" s="189"/>
      <c r="XFA1573" s="189"/>
      <c r="XFB1573" s="189"/>
      <c r="XFC1573" s="189"/>
      <c r="XFD1573" s="189"/>
    </row>
    <row r="1574" spans="1:25 16375:16384" s="54" customFormat="1" ht="42" customHeight="1" x14ac:dyDescent="0.2">
      <c r="A1574" s="60"/>
      <c r="B1574" s="60"/>
      <c r="C1574" s="61"/>
      <c r="D1574" s="61"/>
      <c r="E1574" s="61"/>
      <c r="F1574" s="61"/>
      <c r="G1574" s="61"/>
      <c r="H1574" s="61"/>
      <c r="I1574" s="60"/>
      <c r="J1574" s="60"/>
      <c r="K1574" s="87"/>
      <c r="L1574" s="62"/>
      <c r="M1574" s="63"/>
      <c r="N1574" s="64"/>
      <c r="O1574" s="58"/>
      <c r="P1574" s="64"/>
      <c r="Q1574" s="58"/>
      <c r="R1574" s="52"/>
      <c r="S1574" s="60"/>
      <c r="T1574" s="60"/>
      <c r="U1574" s="60"/>
      <c r="V1574" s="60"/>
      <c r="W1574" s="20"/>
      <c r="X1574" s="19"/>
      <c r="Y1574" s="19"/>
      <c r="XEU1574" s="189"/>
      <c r="XEV1574" s="189"/>
      <c r="XEW1574" s="189"/>
      <c r="XEX1574" s="189"/>
      <c r="XEY1574" s="189"/>
      <c r="XEZ1574" s="189"/>
      <c r="XFA1574" s="189"/>
      <c r="XFB1574" s="189"/>
      <c r="XFC1574" s="189"/>
      <c r="XFD1574" s="189"/>
    </row>
    <row r="1575" spans="1:25 16375:16384" s="54" customFormat="1" ht="42" customHeight="1" x14ac:dyDescent="0.2">
      <c r="A1575" s="60"/>
      <c r="B1575" s="60"/>
      <c r="C1575" s="61"/>
      <c r="D1575" s="61"/>
      <c r="E1575" s="61"/>
      <c r="F1575" s="61"/>
      <c r="G1575" s="61"/>
      <c r="H1575" s="61"/>
      <c r="I1575" s="60"/>
      <c r="J1575" s="60"/>
      <c r="K1575" s="87"/>
      <c r="L1575" s="62"/>
      <c r="M1575" s="63"/>
      <c r="N1575" s="64"/>
      <c r="O1575" s="58"/>
      <c r="P1575" s="64"/>
      <c r="Q1575" s="58"/>
      <c r="R1575" s="52"/>
      <c r="S1575" s="60"/>
      <c r="T1575" s="60"/>
      <c r="U1575" s="60"/>
      <c r="V1575" s="60"/>
      <c r="W1575" s="20"/>
      <c r="X1575" s="19"/>
      <c r="Y1575" s="19"/>
      <c r="XEU1575" s="189"/>
      <c r="XEV1575" s="189"/>
      <c r="XEW1575" s="189"/>
      <c r="XEX1575" s="189"/>
      <c r="XEY1575" s="189"/>
      <c r="XEZ1575" s="189"/>
      <c r="XFA1575" s="189"/>
      <c r="XFB1575" s="189"/>
      <c r="XFC1575" s="189"/>
      <c r="XFD1575" s="189"/>
    </row>
    <row r="1576" spans="1:25 16375:16384" s="54" customFormat="1" ht="42" customHeight="1" x14ac:dyDescent="0.2">
      <c r="A1576" s="60"/>
      <c r="B1576" s="60"/>
      <c r="C1576" s="61"/>
      <c r="D1576" s="61"/>
      <c r="E1576" s="61"/>
      <c r="F1576" s="61"/>
      <c r="G1576" s="61"/>
      <c r="H1576" s="61"/>
      <c r="I1576" s="60"/>
      <c r="J1576" s="60"/>
      <c r="K1576" s="87"/>
      <c r="L1576" s="62"/>
      <c r="M1576" s="63"/>
      <c r="N1576" s="64"/>
      <c r="O1576" s="58"/>
      <c r="P1576" s="64"/>
      <c r="Q1576" s="58"/>
      <c r="R1576" s="52"/>
      <c r="S1576" s="60"/>
      <c r="T1576" s="60"/>
      <c r="U1576" s="60"/>
      <c r="V1576" s="60"/>
      <c r="W1576" s="20"/>
      <c r="X1576" s="19"/>
      <c r="Y1576" s="19"/>
      <c r="XEU1576" s="189"/>
      <c r="XEV1576" s="189"/>
      <c r="XEW1576" s="189"/>
      <c r="XEX1576" s="189"/>
      <c r="XEY1576" s="189"/>
      <c r="XEZ1576" s="189"/>
      <c r="XFA1576" s="189"/>
      <c r="XFB1576" s="189"/>
      <c r="XFC1576" s="189"/>
      <c r="XFD1576" s="189"/>
    </row>
    <row r="1577" spans="1:25 16375:16384" s="54" customFormat="1" ht="42" customHeight="1" x14ac:dyDescent="0.2">
      <c r="A1577" s="60"/>
      <c r="B1577" s="60"/>
      <c r="C1577" s="61"/>
      <c r="D1577" s="61"/>
      <c r="E1577" s="61"/>
      <c r="F1577" s="61"/>
      <c r="G1577" s="61"/>
      <c r="H1577" s="61"/>
      <c r="I1577" s="60"/>
      <c r="J1577" s="60"/>
      <c r="K1577" s="87"/>
      <c r="L1577" s="62"/>
      <c r="M1577" s="63"/>
      <c r="N1577" s="64"/>
      <c r="O1577" s="58"/>
      <c r="P1577" s="64"/>
      <c r="Q1577" s="58"/>
      <c r="R1577" s="52"/>
      <c r="S1577" s="60"/>
      <c r="T1577" s="60"/>
      <c r="U1577" s="60"/>
      <c r="V1577" s="60"/>
      <c r="W1577" s="20"/>
      <c r="X1577" s="19"/>
      <c r="Y1577" s="19"/>
      <c r="XEU1577" s="189"/>
      <c r="XEV1577" s="189"/>
      <c r="XEW1577" s="189"/>
      <c r="XEX1577" s="189"/>
      <c r="XEY1577" s="189"/>
      <c r="XEZ1577" s="189"/>
      <c r="XFA1577" s="189"/>
      <c r="XFB1577" s="189"/>
      <c r="XFC1577" s="189"/>
      <c r="XFD1577" s="189"/>
    </row>
    <row r="1578" spans="1:25 16375:16384" s="54" customFormat="1" ht="42" customHeight="1" x14ac:dyDescent="0.2">
      <c r="A1578" s="60"/>
      <c r="B1578" s="60"/>
      <c r="C1578" s="61"/>
      <c r="D1578" s="61"/>
      <c r="E1578" s="61"/>
      <c r="F1578" s="61"/>
      <c r="G1578" s="61"/>
      <c r="H1578" s="61"/>
      <c r="I1578" s="60"/>
      <c r="J1578" s="60"/>
      <c r="K1578" s="87"/>
      <c r="L1578" s="62"/>
      <c r="M1578" s="63"/>
      <c r="N1578" s="64"/>
      <c r="O1578" s="58"/>
      <c r="P1578" s="64"/>
      <c r="Q1578" s="58"/>
      <c r="R1578" s="52"/>
      <c r="S1578" s="60"/>
      <c r="T1578" s="60"/>
      <c r="U1578" s="60"/>
      <c r="V1578" s="60"/>
      <c r="W1578" s="20"/>
      <c r="X1578" s="19"/>
      <c r="Y1578" s="19"/>
      <c r="XEU1578" s="189"/>
      <c r="XEV1578" s="189"/>
      <c r="XEW1578" s="189"/>
      <c r="XEX1578" s="189"/>
      <c r="XEY1578" s="189"/>
      <c r="XEZ1578" s="189"/>
      <c r="XFA1578" s="189"/>
      <c r="XFB1578" s="189"/>
      <c r="XFC1578" s="189"/>
      <c r="XFD1578" s="189"/>
    </row>
    <row r="1579" spans="1:25 16375:16384" s="54" customFormat="1" ht="42" customHeight="1" x14ac:dyDescent="0.2">
      <c r="A1579" s="60"/>
      <c r="B1579" s="60"/>
      <c r="C1579" s="61"/>
      <c r="D1579" s="61"/>
      <c r="E1579" s="61"/>
      <c r="F1579" s="61"/>
      <c r="G1579" s="61"/>
      <c r="H1579" s="61"/>
      <c r="I1579" s="60"/>
      <c r="J1579" s="60"/>
      <c r="K1579" s="87"/>
      <c r="L1579" s="62"/>
      <c r="M1579" s="63"/>
      <c r="N1579" s="64"/>
      <c r="O1579" s="58"/>
      <c r="P1579" s="64"/>
      <c r="Q1579" s="58"/>
      <c r="R1579" s="52"/>
      <c r="S1579" s="60"/>
      <c r="T1579" s="60"/>
      <c r="U1579" s="60"/>
      <c r="V1579" s="60"/>
      <c r="W1579" s="20"/>
      <c r="X1579" s="19"/>
      <c r="Y1579" s="19"/>
      <c r="XEU1579" s="189"/>
      <c r="XEV1579" s="189"/>
      <c r="XEW1579" s="189"/>
      <c r="XEX1579" s="189"/>
      <c r="XEY1579" s="189"/>
      <c r="XEZ1579" s="189"/>
      <c r="XFA1579" s="189"/>
      <c r="XFB1579" s="189"/>
      <c r="XFC1579" s="189"/>
      <c r="XFD1579" s="189"/>
    </row>
    <row r="1580" spans="1:25 16375:16384" s="54" customFormat="1" ht="42" customHeight="1" x14ac:dyDescent="0.2">
      <c r="A1580" s="60"/>
      <c r="B1580" s="60"/>
      <c r="C1580" s="61"/>
      <c r="D1580" s="61"/>
      <c r="E1580" s="61"/>
      <c r="F1580" s="61"/>
      <c r="G1580" s="61"/>
      <c r="H1580" s="61"/>
      <c r="I1580" s="60"/>
      <c r="J1580" s="60"/>
      <c r="K1580" s="87"/>
      <c r="L1580" s="62"/>
      <c r="M1580" s="63"/>
      <c r="N1580" s="64"/>
      <c r="O1580" s="58"/>
      <c r="P1580" s="64"/>
      <c r="Q1580" s="58"/>
      <c r="R1580" s="52"/>
      <c r="S1580" s="60"/>
      <c r="T1580" s="60"/>
      <c r="U1580" s="60"/>
      <c r="V1580" s="60"/>
      <c r="W1580" s="20"/>
      <c r="X1580" s="19"/>
      <c r="Y1580" s="19"/>
      <c r="XEU1580" s="189"/>
      <c r="XEV1580" s="189"/>
      <c r="XEW1580" s="189"/>
      <c r="XEX1580" s="189"/>
      <c r="XEY1580" s="189"/>
      <c r="XEZ1580" s="189"/>
      <c r="XFA1580" s="189"/>
      <c r="XFB1580" s="189"/>
      <c r="XFC1580" s="189"/>
      <c r="XFD1580" s="189"/>
    </row>
    <row r="1581" spans="1:25 16375:16384" s="54" customFormat="1" ht="42" customHeight="1" x14ac:dyDescent="0.2">
      <c r="A1581" s="60"/>
      <c r="B1581" s="60"/>
      <c r="C1581" s="61"/>
      <c r="D1581" s="61"/>
      <c r="E1581" s="61"/>
      <c r="F1581" s="61"/>
      <c r="G1581" s="61"/>
      <c r="H1581" s="61"/>
      <c r="I1581" s="60"/>
      <c r="J1581" s="60"/>
      <c r="K1581" s="87"/>
      <c r="L1581" s="62"/>
      <c r="M1581" s="63"/>
      <c r="N1581" s="64"/>
      <c r="O1581" s="58"/>
      <c r="P1581" s="64"/>
      <c r="Q1581" s="58"/>
      <c r="R1581" s="52"/>
      <c r="S1581" s="60"/>
      <c r="T1581" s="60"/>
      <c r="U1581" s="60"/>
      <c r="V1581" s="60"/>
      <c r="W1581" s="20"/>
      <c r="X1581" s="19"/>
      <c r="Y1581" s="19"/>
      <c r="XEU1581" s="189"/>
      <c r="XEV1581" s="189"/>
      <c r="XEW1581" s="189"/>
      <c r="XEX1581" s="189"/>
      <c r="XEY1581" s="189"/>
      <c r="XEZ1581" s="189"/>
      <c r="XFA1581" s="189"/>
      <c r="XFB1581" s="189"/>
      <c r="XFC1581" s="189"/>
      <c r="XFD1581" s="189"/>
    </row>
    <row r="1582" spans="1:25 16375:16384" s="54" customFormat="1" ht="42" customHeight="1" x14ac:dyDescent="0.2">
      <c r="A1582" s="60"/>
      <c r="B1582" s="60"/>
      <c r="C1582" s="61"/>
      <c r="D1582" s="61"/>
      <c r="E1582" s="61"/>
      <c r="F1582" s="61"/>
      <c r="G1582" s="61"/>
      <c r="H1582" s="61"/>
      <c r="I1582" s="60"/>
      <c r="J1582" s="60"/>
      <c r="K1582" s="87"/>
      <c r="L1582" s="62"/>
      <c r="M1582" s="63"/>
      <c r="N1582" s="64"/>
      <c r="O1582" s="58"/>
      <c r="P1582" s="64"/>
      <c r="Q1582" s="58"/>
      <c r="R1582" s="52"/>
      <c r="S1582" s="60"/>
      <c r="T1582" s="60"/>
      <c r="U1582" s="60"/>
      <c r="V1582" s="60"/>
      <c r="W1582" s="20"/>
      <c r="X1582" s="19"/>
      <c r="Y1582" s="19"/>
      <c r="XEU1582" s="189"/>
      <c r="XEV1582" s="189"/>
      <c r="XEW1582" s="189"/>
      <c r="XEX1582" s="189"/>
      <c r="XEY1582" s="189"/>
      <c r="XEZ1582" s="189"/>
      <c r="XFA1582" s="189"/>
      <c r="XFB1582" s="189"/>
      <c r="XFC1582" s="189"/>
      <c r="XFD1582" s="189"/>
    </row>
    <row r="1583" spans="1:25 16375:16384" s="54" customFormat="1" ht="42" customHeight="1" x14ac:dyDescent="0.2">
      <c r="A1583" s="60"/>
      <c r="B1583" s="60"/>
      <c r="C1583" s="61"/>
      <c r="D1583" s="61"/>
      <c r="E1583" s="61"/>
      <c r="F1583" s="61"/>
      <c r="G1583" s="61"/>
      <c r="H1583" s="61"/>
      <c r="I1583" s="60"/>
      <c r="J1583" s="60"/>
      <c r="K1583" s="87"/>
      <c r="L1583" s="62"/>
      <c r="M1583" s="63"/>
      <c r="N1583" s="64"/>
      <c r="O1583" s="58"/>
      <c r="P1583" s="64"/>
      <c r="Q1583" s="58"/>
      <c r="R1583" s="52"/>
      <c r="S1583" s="60"/>
      <c r="T1583" s="60"/>
      <c r="U1583" s="60"/>
      <c r="V1583" s="60"/>
      <c r="W1583" s="20"/>
      <c r="X1583" s="19"/>
      <c r="Y1583" s="19"/>
      <c r="XEU1583" s="189"/>
      <c r="XEV1583" s="189"/>
      <c r="XEW1583" s="189"/>
      <c r="XEX1583" s="189"/>
      <c r="XEY1583" s="189"/>
      <c r="XEZ1583" s="189"/>
      <c r="XFA1583" s="189"/>
      <c r="XFB1583" s="189"/>
      <c r="XFC1583" s="189"/>
      <c r="XFD1583" s="189"/>
    </row>
    <row r="1584" spans="1:25 16375:16384" s="54" customFormat="1" ht="42" customHeight="1" x14ac:dyDescent="0.2">
      <c r="A1584" s="60"/>
      <c r="B1584" s="60"/>
      <c r="C1584" s="61"/>
      <c r="D1584" s="61"/>
      <c r="E1584" s="61"/>
      <c r="F1584" s="61"/>
      <c r="G1584" s="61"/>
      <c r="H1584" s="61"/>
      <c r="I1584" s="60"/>
      <c r="J1584" s="60"/>
      <c r="K1584" s="87"/>
      <c r="L1584" s="62"/>
      <c r="M1584" s="63"/>
      <c r="N1584" s="64"/>
      <c r="O1584" s="58"/>
      <c r="P1584" s="64"/>
      <c r="Q1584" s="58"/>
      <c r="R1584" s="52"/>
      <c r="S1584" s="60"/>
      <c r="T1584" s="60"/>
      <c r="U1584" s="60"/>
      <c r="V1584" s="60"/>
      <c r="W1584" s="20"/>
      <c r="X1584" s="19"/>
      <c r="Y1584" s="19"/>
      <c r="XEU1584" s="189"/>
      <c r="XEV1584" s="189"/>
      <c r="XEW1584" s="189"/>
      <c r="XEX1584" s="189"/>
      <c r="XEY1584" s="189"/>
      <c r="XEZ1584" s="189"/>
      <c r="XFA1584" s="189"/>
      <c r="XFB1584" s="189"/>
      <c r="XFC1584" s="189"/>
      <c r="XFD1584" s="189"/>
    </row>
    <row r="1585" spans="1:25 16375:16384" s="54" customFormat="1" ht="42" customHeight="1" x14ac:dyDescent="0.2">
      <c r="A1585" s="60"/>
      <c r="B1585" s="60"/>
      <c r="C1585" s="61"/>
      <c r="D1585" s="61"/>
      <c r="E1585" s="61"/>
      <c r="F1585" s="61"/>
      <c r="G1585" s="61"/>
      <c r="H1585" s="61"/>
      <c r="I1585" s="60"/>
      <c r="J1585" s="60"/>
      <c r="K1585" s="87"/>
      <c r="L1585" s="62"/>
      <c r="M1585" s="63"/>
      <c r="N1585" s="64"/>
      <c r="O1585" s="58"/>
      <c r="P1585" s="64"/>
      <c r="Q1585" s="58"/>
      <c r="R1585" s="52"/>
      <c r="S1585" s="60"/>
      <c r="T1585" s="60"/>
      <c r="U1585" s="60"/>
      <c r="V1585" s="60"/>
      <c r="W1585" s="20"/>
      <c r="X1585" s="19"/>
      <c r="Y1585" s="19"/>
      <c r="XEU1585" s="189"/>
      <c r="XEV1585" s="189"/>
      <c r="XEW1585" s="189"/>
      <c r="XEX1585" s="189"/>
      <c r="XEY1585" s="189"/>
      <c r="XEZ1585" s="189"/>
      <c r="XFA1585" s="189"/>
      <c r="XFB1585" s="189"/>
      <c r="XFC1585" s="189"/>
      <c r="XFD1585" s="189"/>
    </row>
    <row r="1586" spans="1:25 16375:16384" s="54" customFormat="1" ht="42" customHeight="1" x14ac:dyDescent="0.2">
      <c r="A1586" s="60"/>
      <c r="B1586" s="60"/>
      <c r="C1586" s="61"/>
      <c r="D1586" s="61"/>
      <c r="E1586" s="61"/>
      <c r="F1586" s="61"/>
      <c r="G1586" s="61"/>
      <c r="H1586" s="61"/>
      <c r="I1586" s="60"/>
      <c r="J1586" s="60"/>
      <c r="K1586" s="87"/>
      <c r="L1586" s="62"/>
      <c r="M1586" s="63"/>
      <c r="N1586" s="64"/>
      <c r="O1586" s="58"/>
      <c r="P1586" s="64"/>
      <c r="Q1586" s="58"/>
      <c r="R1586" s="52"/>
      <c r="S1586" s="60"/>
      <c r="T1586" s="60"/>
      <c r="U1586" s="60"/>
      <c r="V1586" s="60"/>
      <c r="W1586" s="20"/>
      <c r="X1586" s="19"/>
      <c r="Y1586" s="19"/>
      <c r="XEU1586" s="189"/>
      <c r="XEV1586" s="189"/>
      <c r="XEW1586" s="189"/>
      <c r="XEX1586" s="189"/>
      <c r="XEY1586" s="189"/>
      <c r="XEZ1586" s="189"/>
      <c r="XFA1586" s="189"/>
      <c r="XFB1586" s="189"/>
      <c r="XFC1586" s="189"/>
      <c r="XFD1586" s="189"/>
    </row>
    <row r="1587" spans="1:25 16375:16384" s="54" customFormat="1" ht="42" customHeight="1" x14ac:dyDescent="0.2">
      <c r="A1587" s="60"/>
      <c r="B1587" s="60"/>
      <c r="C1587" s="61"/>
      <c r="D1587" s="61"/>
      <c r="E1587" s="61"/>
      <c r="F1587" s="61"/>
      <c r="G1587" s="61"/>
      <c r="H1587" s="61"/>
      <c r="I1587" s="60"/>
      <c r="J1587" s="60"/>
      <c r="K1587" s="87"/>
      <c r="L1587" s="62"/>
      <c r="M1587" s="63"/>
      <c r="N1587" s="64"/>
      <c r="O1587" s="58"/>
      <c r="P1587" s="64"/>
      <c r="Q1587" s="58"/>
      <c r="R1587" s="52"/>
      <c r="S1587" s="60"/>
      <c r="T1587" s="60"/>
      <c r="U1587" s="60"/>
      <c r="V1587" s="60"/>
      <c r="W1587" s="20"/>
      <c r="X1587" s="19"/>
      <c r="Y1587" s="19"/>
      <c r="XEU1587" s="189"/>
      <c r="XEV1587" s="189"/>
      <c r="XEW1587" s="189"/>
      <c r="XEX1587" s="189"/>
      <c r="XEY1587" s="189"/>
      <c r="XEZ1587" s="189"/>
      <c r="XFA1587" s="189"/>
      <c r="XFB1587" s="189"/>
      <c r="XFC1587" s="189"/>
      <c r="XFD1587" s="189"/>
    </row>
    <row r="1588" spans="1:25 16375:16384" s="54" customFormat="1" ht="42" customHeight="1" x14ac:dyDescent="0.2">
      <c r="A1588" s="60"/>
      <c r="B1588" s="60"/>
      <c r="C1588" s="61"/>
      <c r="D1588" s="61"/>
      <c r="E1588" s="61"/>
      <c r="F1588" s="61"/>
      <c r="G1588" s="61"/>
      <c r="H1588" s="61"/>
      <c r="I1588" s="60"/>
      <c r="J1588" s="60"/>
      <c r="K1588" s="87"/>
      <c r="L1588" s="62"/>
      <c r="M1588" s="63"/>
      <c r="N1588" s="64"/>
      <c r="O1588" s="58"/>
      <c r="P1588" s="64"/>
      <c r="Q1588" s="58"/>
      <c r="R1588" s="52"/>
      <c r="S1588" s="60"/>
      <c r="T1588" s="60"/>
      <c r="U1588" s="60"/>
      <c r="V1588" s="60"/>
      <c r="W1588" s="20"/>
      <c r="X1588" s="19"/>
      <c r="Y1588" s="19"/>
      <c r="XEU1588" s="189"/>
      <c r="XEV1588" s="189"/>
      <c r="XEW1588" s="189"/>
      <c r="XEX1588" s="189"/>
      <c r="XEY1588" s="189"/>
      <c r="XEZ1588" s="189"/>
      <c r="XFA1588" s="189"/>
      <c r="XFB1588" s="189"/>
      <c r="XFC1588" s="189"/>
      <c r="XFD1588" s="189"/>
    </row>
    <row r="1589" spans="1:25 16375:16384" s="54" customFormat="1" ht="42" customHeight="1" x14ac:dyDescent="0.2">
      <c r="A1589" s="60"/>
      <c r="B1589" s="60"/>
      <c r="C1589" s="61"/>
      <c r="D1589" s="61"/>
      <c r="E1589" s="61"/>
      <c r="F1589" s="61"/>
      <c r="G1589" s="61"/>
      <c r="H1589" s="61"/>
      <c r="I1589" s="60"/>
      <c r="J1589" s="60"/>
      <c r="K1589" s="87"/>
      <c r="L1589" s="62"/>
      <c r="M1589" s="63"/>
      <c r="N1589" s="64"/>
      <c r="O1589" s="58"/>
      <c r="P1589" s="64"/>
      <c r="Q1589" s="58"/>
      <c r="R1589" s="52"/>
      <c r="S1589" s="60"/>
      <c r="T1589" s="60"/>
      <c r="U1589" s="60"/>
      <c r="V1589" s="60"/>
      <c r="W1589" s="20"/>
      <c r="X1589" s="19"/>
      <c r="Y1589" s="19"/>
      <c r="XEU1589" s="189"/>
      <c r="XEV1589" s="189"/>
      <c r="XEW1589" s="189"/>
      <c r="XEX1589" s="189"/>
      <c r="XEY1589" s="189"/>
      <c r="XEZ1589" s="189"/>
      <c r="XFA1589" s="189"/>
      <c r="XFB1589" s="189"/>
      <c r="XFC1589" s="189"/>
      <c r="XFD1589" s="189"/>
    </row>
    <row r="1590" spans="1:25 16375:16384" s="54" customFormat="1" ht="42" customHeight="1" x14ac:dyDescent="0.2">
      <c r="A1590" s="60"/>
      <c r="B1590" s="60"/>
      <c r="C1590" s="61"/>
      <c r="D1590" s="61"/>
      <c r="E1590" s="61"/>
      <c r="F1590" s="61"/>
      <c r="G1590" s="61"/>
      <c r="H1590" s="61"/>
      <c r="I1590" s="60"/>
      <c r="J1590" s="60"/>
      <c r="K1590" s="87"/>
      <c r="L1590" s="62"/>
      <c r="M1590" s="63"/>
      <c r="N1590" s="64"/>
      <c r="O1590" s="58"/>
      <c r="P1590" s="64"/>
      <c r="Q1590" s="58"/>
      <c r="R1590" s="52"/>
      <c r="S1590" s="60"/>
      <c r="T1590" s="60"/>
      <c r="U1590" s="60"/>
      <c r="V1590" s="60"/>
      <c r="W1590" s="20"/>
      <c r="X1590" s="19"/>
      <c r="Y1590" s="19"/>
      <c r="XEU1590" s="189"/>
      <c r="XEV1590" s="189"/>
      <c r="XEW1590" s="189"/>
      <c r="XEX1590" s="189"/>
      <c r="XEY1590" s="189"/>
      <c r="XEZ1590" s="189"/>
      <c r="XFA1590" s="189"/>
      <c r="XFB1590" s="189"/>
      <c r="XFC1590" s="189"/>
      <c r="XFD1590" s="189"/>
    </row>
    <row r="1591" spans="1:25 16375:16384" s="54" customFormat="1" ht="42" customHeight="1" x14ac:dyDescent="0.2">
      <c r="A1591" s="60"/>
      <c r="B1591" s="60"/>
      <c r="C1591" s="61"/>
      <c r="D1591" s="61"/>
      <c r="E1591" s="61"/>
      <c r="F1591" s="61"/>
      <c r="G1591" s="61"/>
      <c r="H1591" s="61"/>
      <c r="I1591" s="60"/>
      <c r="J1591" s="60"/>
      <c r="K1591" s="87"/>
      <c r="L1591" s="62"/>
      <c r="M1591" s="63"/>
      <c r="N1591" s="64"/>
      <c r="O1591" s="58"/>
      <c r="P1591" s="64"/>
      <c r="Q1591" s="58"/>
      <c r="R1591" s="52"/>
      <c r="S1591" s="60"/>
      <c r="T1591" s="60"/>
      <c r="U1591" s="60"/>
      <c r="V1591" s="60"/>
      <c r="W1591" s="20"/>
      <c r="X1591" s="19"/>
      <c r="Y1591" s="19"/>
      <c r="XEU1591" s="189"/>
      <c r="XEV1591" s="189"/>
      <c r="XEW1591" s="189"/>
      <c r="XEX1591" s="189"/>
      <c r="XEY1591" s="189"/>
      <c r="XEZ1591" s="189"/>
      <c r="XFA1591" s="189"/>
      <c r="XFB1591" s="189"/>
      <c r="XFC1591" s="189"/>
      <c r="XFD1591" s="189"/>
    </row>
    <row r="1592" spans="1:25 16375:16384" s="54" customFormat="1" ht="42" customHeight="1" x14ac:dyDescent="0.2">
      <c r="A1592" s="60"/>
      <c r="B1592" s="60"/>
      <c r="C1592" s="61"/>
      <c r="D1592" s="61"/>
      <c r="E1592" s="61"/>
      <c r="F1592" s="61"/>
      <c r="G1592" s="61"/>
      <c r="H1592" s="61"/>
      <c r="I1592" s="60"/>
      <c r="J1592" s="60"/>
      <c r="K1592" s="87"/>
      <c r="L1592" s="62"/>
      <c r="M1592" s="63"/>
      <c r="N1592" s="64"/>
      <c r="O1592" s="58"/>
      <c r="P1592" s="64"/>
      <c r="Q1592" s="58"/>
      <c r="R1592" s="52"/>
      <c r="S1592" s="60"/>
      <c r="T1592" s="60"/>
      <c r="U1592" s="60"/>
      <c r="V1592" s="60"/>
      <c r="W1592" s="20"/>
      <c r="X1592" s="19"/>
      <c r="Y1592" s="19"/>
      <c r="XEU1592" s="189"/>
      <c r="XEV1592" s="189"/>
      <c r="XEW1592" s="189"/>
      <c r="XEX1592" s="189"/>
      <c r="XEY1592" s="189"/>
      <c r="XEZ1592" s="189"/>
      <c r="XFA1592" s="189"/>
      <c r="XFB1592" s="189"/>
      <c r="XFC1592" s="189"/>
      <c r="XFD1592" s="189"/>
    </row>
    <row r="1593" spans="1:25 16375:16384" s="54" customFormat="1" ht="42" customHeight="1" x14ac:dyDescent="0.2">
      <c r="A1593" s="60"/>
      <c r="B1593" s="60"/>
      <c r="C1593" s="61"/>
      <c r="D1593" s="61"/>
      <c r="E1593" s="61"/>
      <c r="F1593" s="61"/>
      <c r="G1593" s="61"/>
      <c r="H1593" s="61"/>
      <c r="I1593" s="60"/>
      <c r="J1593" s="60"/>
      <c r="K1593" s="87"/>
      <c r="L1593" s="62"/>
      <c r="M1593" s="63"/>
      <c r="N1593" s="64"/>
      <c r="O1593" s="58"/>
      <c r="P1593" s="64"/>
      <c r="Q1593" s="58"/>
      <c r="R1593" s="52"/>
      <c r="S1593" s="60"/>
      <c r="T1593" s="60"/>
      <c r="U1593" s="60"/>
      <c r="V1593" s="60"/>
      <c r="W1593" s="20"/>
      <c r="X1593" s="19"/>
      <c r="Y1593" s="19"/>
      <c r="XEU1593" s="189"/>
      <c r="XEV1593" s="189"/>
      <c r="XEW1593" s="189"/>
      <c r="XEX1593" s="189"/>
      <c r="XEY1593" s="189"/>
      <c r="XEZ1593" s="189"/>
      <c r="XFA1593" s="189"/>
      <c r="XFB1593" s="189"/>
      <c r="XFC1593" s="189"/>
      <c r="XFD1593" s="189"/>
    </row>
    <row r="1594" spans="1:25 16375:16384" s="54" customFormat="1" ht="42" customHeight="1" x14ac:dyDescent="0.2">
      <c r="A1594" s="60"/>
      <c r="B1594" s="60"/>
      <c r="C1594" s="61"/>
      <c r="D1594" s="61"/>
      <c r="E1594" s="61"/>
      <c r="F1594" s="61"/>
      <c r="G1594" s="61"/>
      <c r="H1594" s="61"/>
      <c r="I1594" s="60"/>
      <c r="J1594" s="60"/>
      <c r="K1594" s="87"/>
      <c r="L1594" s="62"/>
      <c r="M1594" s="63"/>
      <c r="N1594" s="64"/>
      <c r="O1594" s="58"/>
      <c r="P1594" s="64"/>
      <c r="Q1594" s="58"/>
      <c r="R1594" s="52"/>
      <c r="S1594" s="60"/>
      <c r="T1594" s="60"/>
      <c r="U1594" s="60"/>
      <c r="V1594" s="60"/>
      <c r="W1594" s="20"/>
      <c r="X1594" s="19"/>
      <c r="Y1594" s="19"/>
      <c r="XEU1594" s="189"/>
      <c r="XEV1594" s="189"/>
      <c r="XEW1594" s="189"/>
      <c r="XEX1594" s="189"/>
      <c r="XEY1594" s="189"/>
      <c r="XEZ1594" s="189"/>
      <c r="XFA1594" s="189"/>
      <c r="XFB1594" s="189"/>
      <c r="XFC1594" s="189"/>
      <c r="XFD1594" s="189"/>
    </row>
    <row r="1595" spans="1:25 16375:16384" s="54" customFormat="1" ht="42" customHeight="1" x14ac:dyDescent="0.2">
      <c r="A1595" s="60"/>
      <c r="B1595" s="60"/>
      <c r="C1595" s="61"/>
      <c r="D1595" s="61"/>
      <c r="E1595" s="61"/>
      <c r="F1595" s="61"/>
      <c r="G1595" s="61"/>
      <c r="H1595" s="61"/>
      <c r="I1595" s="60"/>
      <c r="J1595" s="60"/>
      <c r="K1595" s="87"/>
      <c r="L1595" s="62"/>
      <c r="M1595" s="63"/>
      <c r="N1595" s="64"/>
      <c r="O1595" s="58"/>
      <c r="P1595" s="64"/>
      <c r="Q1595" s="58"/>
      <c r="R1595" s="52"/>
      <c r="S1595" s="60"/>
      <c r="T1595" s="60"/>
      <c r="U1595" s="60"/>
      <c r="V1595" s="60"/>
      <c r="W1595" s="20"/>
      <c r="X1595" s="19"/>
      <c r="Y1595" s="19"/>
      <c r="XEU1595" s="189"/>
      <c r="XEV1595" s="189"/>
      <c r="XEW1595" s="189"/>
      <c r="XEX1595" s="189"/>
      <c r="XEY1595" s="189"/>
      <c r="XEZ1595" s="189"/>
      <c r="XFA1595" s="189"/>
      <c r="XFB1595" s="189"/>
      <c r="XFC1595" s="189"/>
      <c r="XFD1595" s="189"/>
    </row>
    <row r="1596" spans="1:25 16375:16384" s="54" customFormat="1" ht="42" customHeight="1" x14ac:dyDescent="0.2">
      <c r="A1596" s="60"/>
      <c r="B1596" s="60"/>
      <c r="C1596" s="61"/>
      <c r="D1596" s="61"/>
      <c r="E1596" s="61"/>
      <c r="F1596" s="61"/>
      <c r="G1596" s="61"/>
      <c r="H1596" s="61"/>
      <c r="I1596" s="60"/>
      <c r="J1596" s="60"/>
      <c r="K1596" s="87"/>
      <c r="L1596" s="62"/>
      <c r="M1596" s="63"/>
      <c r="N1596" s="64"/>
      <c r="O1596" s="58"/>
      <c r="P1596" s="64"/>
      <c r="Q1596" s="58"/>
      <c r="R1596" s="52"/>
      <c r="S1596" s="60"/>
      <c r="T1596" s="60"/>
      <c r="U1596" s="60"/>
      <c r="V1596" s="60"/>
      <c r="W1596" s="20"/>
      <c r="X1596" s="19"/>
      <c r="Y1596" s="19"/>
      <c r="XEU1596" s="189"/>
      <c r="XEV1596" s="189"/>
      <c r="XEW1596" s="189"/>
      <c r="XEX1596" s="189"/>
      <c r="XEY1596" s="189"/>
      <c r="XEZ1596" s="189"/>
      <c r="XFA1596" s="189"/>
      <c r="XFB1596" s="189"/>
      <c r="XFC1596" s="189"/>
      <c r="XFD1596" s="189"/>
    </row>
    <row r="1597" spans="1:25 16375:16384" s="54" customFormat="1" ht="42" customHeight="1" x14ac:dyDescent="0.2">
      <c r="A1597" s="60"/>
      <c r="B1597" s="60"/>
      <c r="C1597" s="61"/>
      <c r="D1597" s="61"/>
      <c r="E1597" s="61"/>
      <c r="F1597" s="61"/>
      <c r="G1597" s="61"/>
      <c r="H1597" s="61"/>
      <c r="I1597" s="60"/>
      <c r="J1597" s="60"/>
      <c r="K1597" s="87"/>
      <c r="L1597" s="62"/>
      <c r="M1597" s="63"/>
      <c r="N1597" s="64"/>
      <c r="O1597" s="58"/>
      <c r="P1597" s="64"/>
      <c r="Q1597" s="58"/>
      <c r="R1597" s="52"/>
      <c r="S1597" s="60"/>
      <c r="T1597" s="60"/>
      <c r="U1597" s="60"/>
      <c r="V1597" s="60"/>
      <c r="W1597" s="20"/>
      <c r="X1597" s="19"/>
      <c r="Y1597" s="19"/>
      <c r="XEU1597" s="189"/>
      <c r="XEV1597" s="189"/>
      <c r="XEW1597" s="189"/>
      <c r="XEX1597" s="189"/>
      <c r="XEY1597" s="189"/>
      <c r="XEZ1597" s="189"/>
      <c r="XFA1597" s="189"/>
      <c r="XFB1597" s="189"/>
      <c r="XFC1597" s="189"/>
      <c r="XFD1597" s="189"/>
    </row>
    <row r="1598" spans="1:25 16375:16384" s="54" customFormat="1" ht="42" customHeight="1" x14ac:dyDescent="0.2">
      <c r="A1598" s="60"/>
      <c r="B1598" s="60"/>
      <c r="C1598" s="61"/>
      <c r="D1598" s="61"/>
      <c r="E1598" s="61"/>
      <c r="F1598" s="61"/>
      <c r="G1598" s="61"/>
      <c r="H1598" s="61"/>
      <c r="I1598" s="60"/>
      <c r="J1598" s="60"/>
      <c r="K1598" s="87"/>
      <c r="L1598" s="62"/>
      <c r="M1598" s="63"/>
      <c r="N1598" s="64"/>
      <c r="O1598" s="58"/>
      <c r="P1598" s="64"/>
      <c r="Q1598" s="58"/>
      <c r="R1598" s="52"/>
      <c r="S1598" s="60"/>
      <c r="T1598" s="60"/>
      <c r="U1598" s="60"/>
      <c r="V1598" s="60"/>
      <c r="W1598" s="20"/>
      <c r="X1598" s="19"/>
      <c r="Y1598" s="19"/>
      <c r="XEU1598" s="189"/>
      <c r="XEV1598" s="189"/>
      <c r="XEW1598" s="189"/>
      <c r="XEX1598" s="189"/>
      <c r="XEY1598" s="189"/>
      <c r="XEZ1598" s="189"/>
      <c r="XFA1598" s="189"/>
      <c r="XFB1598" s="189"/>
      <c r="XFC1598" s="189"/>
      <c r="XFD1598" s="189"/>
    </row>
    <row r="1599" spans="1:25 16375:16384" s="54" customFormat="1" ht="42" customHeight="1" x14ac:dyDescent="0.2">
      <c r="A1599" s="60"/>
      <c r="B1599" s="60"/>
      <c r="C1599" s="61"/>
      <c r="D1599" s="61"/>
      <c r="E1599" s="61"/>
      <c r="F1599" s="61"/>
      <c r="G1599" s="61"/>
      <c r="H1599" s="61"/>
      <c r="I1599" s="60"/>
      <c r="J1599" s="60"/>
      <c r="K1599" s="87"/>
      <c r="L1599" s="62"/>
      <c r="M1599" s="63"/>
      <c r="N1599" s="64"/>
      <c r="O1599" s="58"/>
      <c r="P1599" s="64"/>
      <c r="Q1599" s="58"/>
      <c r="R1599" s="52"/>
      <c r="S1599" s="60"/>
      <c r="T1599" s="60"/>
      <c r="U1599" s="60"/>
      <c r="V1599" s="60"/>
      <c r="W1599" s="20"/>
      <c r="X1599" s="19"/>
      <c r="Y1599" s="19"/>
      <c r="XEU1599" s="189"/>
      <c r="XEV1599" s="189"/>
      <c r="XEW1599" s="189"/>
      <c r="XEX1599" s="189"/>
      <c r="XEY1599" s="189"/>
      <c r="XEZ1599" s="189"/>
      <c r="XFA1599" s="189"/>
      <c r="XFB1599" s="189"/>
      <c r="XFC1599" s="189"/>
      <c r="XFD1599" s="189"/>
    </row>
    <row r="1600" spans="1:25 16375:16384" s="54" customFormat="1" ht="42" customHeight="1" x14ac:dyDescent="0.2">
      <c r="A1600" s="60"/>
      <c r="B1600" s="60"/>
      <c r="C1600" s="61"/>
      <c r="D1600" s="61"/>
      <c r="E1600" s="61"/>
      <c r="F1600" s="61"/>
      <c r="G1600" s="61"/>
      <c r="H1600" s="61"/>
      <c r="I1600" s="60"/>
      <c r="J1600" s="60"/>
      <c r="K1600" s="87"/>
      <c r="L1600" s="62"/>
      <c r="M1600" s="63"/>
      <c r="N1600" s="64"/>
      <c r="O1600" s="58"/>
      <c r="P1600" s="64"/>
      <c r="Q1600" s="58"/>
      <c r="R1600" s="52"/>
      <c r="S1600" s="60"/>
      <c r="T1600" s="60"/>
      <c r="U1600" s="60"/>
      <c r="V1600" s="60"/>
      <c r="W1600" s="20"/>
      <c r="X1600" s="19"/>
      <c r="Y1600" s="19"/>
      <c r="XEU1600" s="189"/>
      <c r="XEV1600" s="189"/>
      <c r="XEW1600" s="189"/>
      <c r="XEX1600" s="189"/>
      <c r="XEY1600" s="189"/>
      <c r="XEZ1600" s="189"/>
      <c r="XFA1600" s="189"/>
      <c r="XFB1600" s="189"/>
      <c r="XFC1600" s="189"/>
      <c r="XFD1600" s="189"/>
    </row>
    <row r="1601" spans="1:25 16375:16384" s="54" customFormat="1" ht="42" customHeight="1" x14ac:dyDescent="0.2">
      <c r="A1601" s="60"/>
      <c r="B1601" s="60"/>
      <c r="C1601" s="61"/>
      <c r="D1601" s="61"/>
      <c r="E1601" s="61"/>
      <c r="F1601" s="61"/>
      <c r="G1601" s="61"/>
      <c r="H1601" s="61"/>
      <c r="I1601" s="60"/>
      <c r="J1601" s="60"/>
      <c r="K1601" s="87"/>
      <c r="L1601" s="62"/>
      <c r="M1601" s="63"/>
      <c r="N1601" s="64"/>
      <c r="O1601" s="58"/>
      <c r="P1601" s="64"/>
      <c r="Q1601" s="58"/>
      <c r="R1601" s="52"/>
      <c r="S1601" s="60"/>
      <c r="T1601" s="60"/>
      <c r="U1601" s="60"/>
      <c r="V1601" s="60"/>
      <c r="W1601" s="20"/>
      <c r="X1601" s="19"/>
      <c r="Y1601" s="19"/>
      <c r="XEU1601" s="189"/>
      <c r="XEV1601" s="189"/>
      <c r="XEW1601" s="189"/>
      <c r="XEX1601" s="189"/>
      <c r="XEY1601" s="189"/>
      <c r="XEZ1601" s="189"/>
      <c r="XFA1601" s="189"/>
      <c r="XFB1601" s="189"/>
      <c r="XFC1601" s="189"/>
      <c r="XFD1601" s="189"/>
    </row>
    <row r="1602" spans="1:25 16375:16384" s="54" customFormat="1" ht="42" customHeight="1" x14ac:dyDescent="0.2">
      <c r="A1602" s="60"/>
      <c r="B1602" s="60"/>
      <c r="C1602" s="61"/>
      <c r="D1602" s="61"/>
      <c r="E1602" s="61"/>
      <c r="F1602" s="61"/>
      <c r="G1602" s="61"/>
      <c r="H1602" s="61"/>
      <c r="I1602" s="60"/>
      <c r="J1602" s="60"/>
      <c r="K1602" s="87"/>
      <c r="L1602" s="62"/>
      <c r="M1602" s="63"/>
      <c r="N1602" s="64"/>
      <c r="O1602" s="58"/>
      <c r="P1602" s="64"/>
      <c r="Q1602" s="58"/>
      <c r="R1602" s="52"/>
      <c r="S1602" s="60"/>
      <c r="T1602" s="60"/>
      <c r="U1602" s="60"/>
      <c r="V1602" s="60"/>
      <c r="W1602" s="20"/>
      <c r="X1602" s="19"/>
      <c r="Y1602" s="19"/>
      <c r="XEU1602" s="189"/>
      <c r="XEV1602" s="189"/>
      <c r="XEW1602" s="189"/>
      <c r="XEX1602" s="189"/>
      <c r="XEY1602" s="189"/>
      <c r="XEZ1602" s="189"/>
      <c r="XFA1602" s="189"/>
      <c r="XFB1602" s="189"/>
      <c r="XFC1602" s="189"/>
      <c r="XFD1602" s="189"/>
    </row>
    <row r="1603" spans="1:25 16375:16384" s="54" customFormat="1" ht="42" customHeight="1" x14ac:dyDescent="0.2">
      <c r="A1603" s="60"/>
      <c r="B1603" s="60"/>
      <c r="C1603" s="61"/>
      <c r="D1603" s="61"/>
      <c r="E1603" s="61"/>
      <c r="F1603" s="61"/>
      <c r="G1603" s="61"/>
      <c r="H1603" s="61"/>
      <c r="I1603" s="60"/>
      <c r="J1603" s="60"/>
      <c r="K1603" s="87"/>
      <c r="L1603" s="62"/>
      <c r="M1603" s="63"/>
      <c r="N1603" s="64"/>
      <c r="O1603" s="58"/>
      <c r="P1603" s="64"/>
      <c r="Q1603" s="58"/>
      <c r="R1603" s="52"/>
      <c r="S1603" s="60"/>
      <c r="T1603" s="60"/>
      <c r="U1603" s="60"/>
      <c r="V1603" s="60"/>
      <c r="W1603" s="20"/>
      <c r="X1603" s="19"/>
      <c r="Y1603" s="19"/>
      <c r="XEU1603" s="189"/>
      <c r="XEV1603" s="189"/>
      <c r="XEW1603" s="189"/>
      <c r="XEX1603" s="189"/>
      <c r="XEY1603" s="189"/>
      <c r="XEZ1603" s="189"/>
      <c r="XFA1603" s="189"/>
      <c r="XFB1603" s="189"/>
      <c r="XFC1603" s="189"/>
      <c r="XFD1603" s="189"/>
    </row>
    <row r="1604" spans="1:25 16375:16384" s="54" customFormat="1" ht="42" customHeight="1" x14ac:dyDescent="0.2">
      <c r="A1604" s="60"/>
      <c r="B1604" s="60"/>
      <c r="C1604" s="61"/>
      <c r="D1604" s="61"/>
      <c r="E1604" s="61"/>
      <c r="F1604" s="61"/>
      <c r="G1604" s="61"/>
      <c r="H1604" s="61"/>
      <c r="I1604" s="60"/>
      <c r="J1604" s="60"/>
      <c r="K1604" s="87"/>
      <c r="L1604" s="62"/>
      <c r="M1604" s="63"/>
      <c r="N1604" s="64"/>
      <c r="O1604" s="58"/>
      <c r="P1604" s="64"/>
      <c r="Q1604" s="58"/>
      <c r="R1604" s="52"/>
      <c r="S1604" s="60"/>
      <c r="T1604" s="60"/>
      <c r="U1604" s="60"/>
      <c r="V1604" s="60"/>
      <c r="W1604" s="20"/>
      <c r="X1604" s="19"/>
      <c r="Y1604" s="19"/>
      <c r="XEU1604" s="189"/>
      <c r="XEV1604" s="189"/>
      <c r="XEW1604" s="189"/>
      <c r="XEX1604" s="189"/>
      <c r="XEY1604" s="189"/>
      <c r="XEZ1604" s="189"/>
      <c r="XFA1604" s="189"/>
      <c r="XFB1604" s="189"/>
      <c r="XFC1604" s="189"/>
      <c r="XFD1604" s="189"/>
    </row>
    <row r="1605" spans="1:25 16375:16384" s="54" customFormat="1" ht="42" customHeight="1" x14ac:dyDescent="0.2">
      <c r="A1605" s="60"/>
      <c r="B1605" s="60"/>
      <c r="C1605" s="61"/>
      <c r="D1605" s="61"/>
      <c r="E1605" s="61"/>
      <c r="F1605" s="61"/>
      <c r="G1605" s="61"/>
      <c r="H1605" s="61"/>
      <c r="I1605" s="60"/>
      <c r="J1605" s="60"/>
      <c r="K1605" s="87"/>
      <c r="L1605" s="62"/>
      <c r="M1605" s="63"/>
      <c r="N1605" s="64"/>
      <c r="O1605" s="58"/>
      <c r="P1605" s="64"/>
      <c r="Q1605" s="58"/>
      <c r="R1605" s="52"/>
      <c r="S1605" s="60"/>
      <c r="T1605" s="60"/>
      <c r="U1605" s="60"/>
      <c r="V1605" s="60"/>
      <c r="W1605" s="20"/>
      <c r="X1605" s="19"/>
      <c r="Y1605" s="19"/>
      <c r="XEU1605" s="189"/>
      <c r="XEV1605" s="189"/>
      <c r="XEW1605" s="189"/>
      <c r="XEX1605" s="189"/>
      <c r="XEY1605" s="189"/>
      <c r="XEZ1605" s="189"/>
      <c r="XFA1605" s="189"/>
      <c r="XFB1605" s="189"/>
      <c r="XFC1605" s="189"/>
      <c r="XFD1605" s="189"/>
    </row>
    <row r="1606" spans="1:25 16375:16384" s="54" customFormat="1" ht="42" customHeight="1" x14ac:dyDescent="0.2">
      <c r="A1606" s="60"/>
      <c r="B1606" s="60"/>
      <c r="C1606" s="61"/>
      <c r="D1606" s="61"/>
      <c r="E1606" s="61"/>
      <c r="F1606" s="61"/>
      <c r="G1606" s="61"/>
      <c r="H1606" s="61"/>
      <c r="I1606" s="60"/>
      <c r="J1606" s="60"/>
      <c r="K1606" s="87"/>
      <c r="L1606" s="62"/>
      <c r="M1606" s="63"/>
      <c r="N1606" s="64"/>
      <c r="O1606" s="58"/>
      <c r="P1606" s="64"/>
      <c r="Q1606" s="58"/>
      <c r="R1606" s="52"/>
      <c r="S1606" s="60"/>
      <c r="T1606" s="60"/>
      <c r="U1606" s="60"/>
      <c r="V1606" s="60"/>
      <c r="W1606" s="20"/>
      <c r="X1606" s="19"/>
      <c r="Y1606" s="19"/>
      <c r="XEU1606" s="189"/>
      <c r="XEV1606" s="189"/>
      <c r="XEW1606" s="189"/>
      <c r="XEX1606" s="189"/>
      <c r="XEY1606" s="189"/>
      <c r="XEZ1606" s="189"/>
      <c r="XFA1606" s="189"/>
      <c r="XFB1606" s="189"/>
      <c r="XFC1606" s="189"/>
      <c r="XFD1606" s="189"/>
    </row>
    <row r="1607" spans="1:25 16375:16384" s="54" customFormat="1" ht="42" customHeight="1" x14ac:dyDescent="0.2">
      <c r="A1607" s="60"/>
      <c r="B1607" s="60"/>
      <c r="C1607" s="61"/>
      <c r="D1607" s="61"/>
      <c r="E1607" s="61"/>
      <c r="F1607" s="61"/>
      <c r="G1607" s="61"/>
      <c r="H1607" s="61"/>
      <c r="I1607" s="60"/>
      <c r="J1607" s="60"/>
      <c r="K1607" s="87"/>
      <c r="L1607" s="62"/>
      <c r="M1607" s="63"/>
      <c r="N1607" s="64"/>
      <c r="O1607" s="58"/>
      <c r="P1607" s="64"/>
      <c r="Q1607" s="58"/>
      <c r="R1607" s="52"/>
      <c r="S1607" s="60"/>
      <c r="T1607" s="60"/>
      <c r="U1607" s="60"/>
      <c r="V1607" s="60"/>
      <c r="W1607" s="20"/>
      <c r="X1607" s="19"/>
      <c r="Y1607" s="19"/>
      <c r="XEU1607" s="189"/>
      <c r="XEV1607" s="189"/>
      <c r="XEW1607" s="189"/>
      <c r="XEX1607" s="189"/>
      <c r="XEY1607" s="189"/>
      <c r="XEZ1607" s="189"/>
      <c r="XFA1607" s="189"/>
      <c r="XFB1607" s="189"/>
      <c r="XFC1607" s="189"/>
      <c r="XFD1607" s="189"/>
    </row>
    <row r="1608" spans="1:25 16375:16384" s="54" customFormat="1" ht="42" customHeight="1" x14ac:dyDescent="0.2">
      <c r="A1608" s="60"/>
      <c r="B1608" s="60"/>
      <c r="C1608" s="61"/>
      <c r="D1608" s="61"/>
      <c r="E1608" s="61"/>
      <c r="F1608" s="61"/>
      <c r="G1608" s="61"/>
      <c r="H1608" s="61"/>
      <c r="I1608" s="60"/>
      <c r="J1608" s="60"/>
      <c r="K1608" s="87"/>
      <c r="L1608" s="62"/>
      <c r="M1608" s="63"/>
      <c r="N1608" s="64"/>
      <c r="O1608" s="58"/>
      <c r="P1608" s="64"/>
      <c r="Q1608" s="58"/>
      <c r="R1608" s="52"/>
      <c r="S1608" s="60"/>
      <c r="T1608" s="60"/>
      <c r="U1608" s="60"/>
      <c r="V1608" s="60"/>
      <c r="W1608" s="20"/>
      <c r="X1608" s="19"/>
      <c r="Y1608" s="19"/>
      <c r="XEU1608" s="189"/>
      <c r="XEV1608" s="189"/>
      <c r="XEW1608" s="189"/>
      <c r="XEX1608" s="189"/>
      <c r="XEY1608" s="189"/>
      <c r="XEZ1608" s="189"/>
      <c r="XFA1608" s="189"/>
      <c r="XFB1608" s="189"/>
      <c r="XFC1608" s="189"/>
      <c r="XFD1608" s="189"/>
    </row>
    <row r="1609" spans="1:25 16375:16384" s="54" customFormat="1" ht="42" customHeight="1" x14ac:dyDescent="0.2">
      <c r="A1609" s="60"/>
      <c r="B1609" s="60"/>
      <c r="C1609" s="61"/>
      <c r="D1609" s="61"/>
      <c r="E1609" s="61"/>
      <c r="F1609" s="61"/>
      <c r="G1609" s="61"/>
      <c r="H1609" s="61"/>
      <c r="I1609" s="60"/>
      <c r="J1609" s="60"/>
      <c r="K1609" s="87"/>
      <c r="L1609" s="62"/>
      <c r="M1609" s="63"/>
      <c r="N1609" s="64"/>
      <c r="O1609" s="58"/>
      <c r="P1609" s="64"/>
      <c r="Q1609" s="58"/>
      <c r="R1609" s="52"/>
      <c r="S1609" s="60"/>
      <c r="T1609" s="60"/>
      <c r="U1609" s="60"/>
      <c r="V1609" s="60"/>
      <c r="W1609" s="20"/>
      <c r="X1609" s="19"/>
      <c r="Y1609" s="19"/>
      <c r="XEU1609" s="189"/>
      <c r="XEV1609" s="189"/>
      <c r="XEW1609" s="189"/>
      <c r="XEX1609" s="189"/>
      <c r="XEY1609" s="189"/>
      <c r="XEZ1609" s="189"/>
      <c r="XFA1609" s="189"/>
      <c r="XFB1609" s="189"/>
      <c r="XFC1609" s="189"/>
      <c r="XFD1609" s="189"/>
    </row>
    <row r="1610" spans="1:25 16375:16384" s="54" customFormat="1" ht="42" customHeight="1" x14ac:dyDescent="0.2">
      <c r="A1610" s="60"/>
      <c r="B1610" s="60"/>
      <c r="C1610" s="61"/>
      <c r="D1610" s="61"/>
      <c r="E1610" s="61"/>
      <c r="F1610" s="61"/>
      <c r="G1610" s="61"/>
      <c r="H1610" s="61"/>
      <c r="I1610" s="60"/>
      <c r="J1610" s="60"/>
      <c r="K1610" s="87"/>
      <c r="L1610" s="62"/>
      <c r="M1610" s="63"/>
      <c r="N1610" s="64"/>
      <c r="O1610" s="58"/>
      <c r="P1610" s="64"/>
      <c r="Q1610" s="58"/>
      <c r="R1610" s="52"/>
      <c r="S1610" s="60"/>
      <c r="T1610" s="60"/>
      <c r="U1610" s="60"/>
      <c r="V1610" s="60"/>
      <c r="W1610" s="20"/>
      <c r="X1610" s="19"/>
      <c r="Y1610" s="19"/>
      <c r="XEU1610" s="189"/>
      <c r="XEV1610" s="189"/>
      <c r="XEW1610" s="189"/>
      <c r="XEX1610" s="189"/>
      <c r="XEY1610" s="189"/>
      <c r="XEZ1610" s="189"/>
      <c r="XFA1610" s="189"/>
      <c r="XFB1610" s="189"/>
      <c r="XFC1610" s="189"/>
      <c r="XFD1610" s="189"/>
    </row>
    <row r="1611" spans="1:25 16375:16384" s="54" customFormat="1" ht="42" customHeight="1" x14ac:dyDescent="0.2">
      <c r="A1611" s="60"/>
      <c r="B1611" s="60"/>
      <c r="C1611" s="61"/>
      <c r="D1611" s="61"/>
      <c r="E1611" s="61"/>
      <c r="F1611" s="61"/>
      <c r="G1611" s="61"/>
      <c r="H1611" s="61"/>
      <c r="I1611" s="60"/>
      <c r="J1611" s="60"/>
      <c r="K1611" s="87"/>
      <c r="L1611" s="62"/>
      <c r="M1611" s="63"/>
      <c r="N1611" s="64"/>
      <c r="O1611" s="58"/>
      <c r="P1611" s="64"/>
      <c r="Q1611" s="58"/>
      <c r="R1611" s="52"/>
      <c r="S1611" s="60"/>
      <c r="T1611" s="60"/>
      <c r="U1611" s="60"/>
      <c r="V1611" s="60"/>
      <c r="W1611" s="20"/>
      <c r="X1611" s="19"/>
      <c r="Y1611" s="19"/>
      <c r="XEU1611" s="189"/>
      <c r="XEV1611" s="189"/>
      <c r="XEW1611" s="189"/>
      <c r="XEX1611" s="189"/>
      <c r="XEY1611" s="189"/>
      <c r="XEZ1611" s="189"/>
      <c r="XFA1611" s="189"/>
      <c r="XFB1611" s="189"/>
      <c r="XFC1611" s="189"/>
      <c r="XFD1611" s="189"/>
    </row>
    <row r="1612" spans="1:25 16375:16384" s="54" customFormat="1" ht="42" customHeight="1" x14ac:dyDescent="0.2">
      <c r="A1612" s="60"/>
      <c r="B1612" s="60"/>
      <c r="C1612" s="61"/>
      <c r="D1612" s="61"/>
      <c r="E1612" s="61"/>
      <c r="F1612" s="61"/>
      <c r="G1612" s="61"/>
      <c r="H1612" s="61"/>
      <c r="I1612" s="60"/>
      <c r="J1612" s="60"/>
      <c r="K1612" s="87"/>
      <c r="L1612" s="62"/>
      <c r="M1612" s="63"/>
      <c r="N1612" s="64"/>
      <c r="O1612" s="58"/>
      <c r="P1612" s="64"/>
      <c r="Q1612" s="58"/>
      <c r="R1612" s="52"/>
      <c r="S1612" s="60"/>
      <c r="T1612" s="60"/>
      <c r="U1612" s="60"/>
      <c r="V1612" s="60"/>
      <c r="W1612" s="20"/>
      <c r="X1612" s="19"/>
      <c r="Y1612" s="19"/>
      <c r="XEU1612" s="189"/>
      <c r="XEV1612" s="189"/>
      <c r="XEW1612" s="189"/>
      <c r="XEX1612" s="189"/>
      <c r="XEY1612" s="189"/>
      <c r="XEZ1612" s="189"/>
      <c r="XFA1612" s="189"/>
      <c r="XFB1612" s="189"/>
      <c r="XFC1612" s="189"/>
      <c r="XFD1612" s="189"/>
    </row>
    <row r="1613" spans="1:25 16375:16384" s="54" customFormat="1" ht="42" customHeight="1" x14ac:dyDescent="0.2">
      <c r="A1613" s="60"/>
      <c r="B1613" s="60"/>
      <c r="C1613" s="61"/>
      <c r="D1613" s="61"/>
      <c r="E1613" s="61"/>
      <c r="F1613" s="61"/>
      <c r="G1613" s="61"/>
      <c r="H1613" s="61"/>
      <c r="I1613" s="60"/>
      <c r="J1613" s="60"/>
      <c r="K1613" s="87"/>
      <c r="L1613" s="62"/>
      <c r="M1613" s="63"/>
      <c r="N1613" s="64"/>
      <c r="O1613" s="58"/>
      <c r="P1613" s="64"/>
      <c r="Q1613" s="58"/>
      <c r="R1613" s="52"/>
      <c r="S1613" s="60"/>
      <c r="T1613" s="60"/>
      <c r="U1613" s="60"/>
      <c r="V1613" s="60"/>
      <c r="W1613" s="20"/>
      <c r="X1613" s="19"/>
      <c r="Y1613" s="19"/>
      <c r="XEU1613" s="189"/>
      <c r="XEV1613" s="189"/>
      <c r="XEW1613" s="189"/>
      <c r="XEX1613" s="189"/>
      <c r="XEY1613" s="189"/>
      <c r="XEZ1613" s="189"/>
      <c r="XFA1613" s="189"/>
      <c r="XFB1613" s="189"/>
      <c r="XFC1613" s="189"/>
      <c r="XFD1613" s="189"/>
    </row>
    <row r="1614" spans="1:25 16375:16384" s="54" customFormat="1" ht="42" customHeight="1" x14ac:dyDescent="0.2">
      <c r="A1614" s="60"/>
      <c r="B1614" s="60"/>
      <c r="C1614" s="61"/>
      <c r="D1614" s="61"/>
      <c r="E1614" s="61"/>
      <c r="F1614" s="61"/>
      <c r="G1614" s="61"/>
      <c r="H1614" s="61"/>
      <c r="I1614" s="60"/>
      <c r="J1614" s="60"/>
      <c r="K1614" s="87"/>
      <c r="L1614" s="62"/>
      <c r="M1614" s="63"/>
      <c r="N1614" s="64"/>
      <c r="O1614" s="58"/>
      <c r="P1614" s="64"/>
      <c r="Q1614" s="58"/>
      <c r="R1614" s="52"/>
      <c r="S1614" s="60"/>
      <c r="T1614" s="60"/>
      <c r="U1614" s="60"/>
      <c r="V1614" s="60"/>
      <c r="W1614" s="20"/>
      <c r="X1614" s="19"/>
      <c r="Y1614" s="19"/>
      <c r="XEU1614" s="189"/>
      <c r="XEV1614" s="189"/>
      <c r="XEW1614" s="189"/>
      <c r="XEX1614" s="189"/>
      <c r="XEY1614" s="189"/>
      <c r="XEZ1614" s="189"/>
      <c r="XFA1614" s="189"/>
      <c r="XFB1614" s="189"/>
      <c r="XFC1614" s="189"/>
      <c r="XFD1614" s="189"/>
    </row>
    <row r="1615" spans="1:25 16375:16384" s="54" customFormat="1" ht="42" customHeight="1" x14ac:dyDescent="0.2">
      <c r="A1615" s="60"/>
      <c r="B1615" s="60"/>
      <c r="C1615" s="61"/>
      <c r="D1615" s="61"/>
      <c r="E1615" s="61"/>
      <c r="F1615" s="61"/>
      <c r="G1615" s="61"/>
      <c r="H1615" s="61"/>
      <c r="I1615" s="60"/>
      <c r="J1615" s="60"/>
      <c r="K1615" s="87"/>
      <c r="L1615" s="62"/>
      <c r="M1615" s="63"/>
      <c r="N1615" s="64"/>
      <c r="O1615" s="58"/>
      <c r="P1615" s="64"/>
      <c r="Q1615" s="58"/>
      <c r="R1615" s="52"/>
      <c r="S1615" s="60"/>
      <c r="T1615" s="60"/>
      <c r="U1615" s="60"/>
      <c r="V1615" s="60"/>
      <c r="W1615" s="20"/>
      <c r="X1615" s="19"/>
      <c r="Y1615" s="19"/>
      <c r="XEU1615" s="189"/>
      <c r="XEV1615" s="189"/>
      <c r="XEW1615" s="189"/>
      <c r="XEX1615" s="189"/>
      <c r="XEY1615" s="189"/>
      <c r="XEZ1615" s="189"/>
      <c r="XFA1615" s="189"/>
      <c r="XFB1615" s="189"/>
      <c r="XFC1615" s="189"/>
      <c r="XFD1615" s="189"/>
    </row>
    <row r="1616" spans="1:25 16375:16384" s="54" customFormat="1" ht="42" customHeight="1" x14ac:dyDescent="0.2">
      <c r="A1616" s="60"/>
      <c r="B1616" s="60"/>
      <c r="C1616" s="61"/>
      <c r="D1616" s="61"/>
      <c r="E1616" s="61"/>
      <c r="F1616" s="61"/>
      <c r="G1616" s="61"/>
      <c r="H1616" s="61"/>
      <c r="I1616" s="60"/>
      <c r="J1616" s="60"/>
      <c r="K1616" s="87"/>
      <c r="L1616" s="62"/>
      <c r="M1616" s="63"/>
      <c r="N1616" s="64"/>
      <c r="O1616" s="58"/>
      <c r="P1616" s="64"/>
      <c r="Q1616" s="58"/>
      <c r="R1616" s="52"/>
      <c r="S1616" s="60"/>
      <c r="T1616" s="60"/>
      <c r="U1616" s="60"/>
      <c r="V1616" s="60"/>
      <c r="W1616" s="20"/>
      <c r="X1616" s="19"/>
      <c r="Y1616" s="19"/>
      <c r="XEU1616" s="189"/>
      <c r="XEV1616" s="189"/>
      <c r="XEW1616" s="189"/>
      <c r="XEX1616" s="189"/>
      <c r="XEY1616" s="189"/>
      <c r="XEZ1616" s="189"/>
      <c r="XFA1616" s="189"/>
      <c r="XFB1616" s="189"/>
      <c r="XFC1616" s="189"/>
      <c r="XFD1616" s="189"/>
    </row>
    <row r="1617" spans="1:25 16375:16384" s="54" customFormat="1" ht="42" customHeight="1" x14ac:dyDescent="0.2">
      <c r="A1617" s="60"/>
      <c r="B1617" s="60"/>
      <c r="C1617" s="61"/>
      <c r="D1617" s="61"/>
      <c r="E1617" s="61"/>
      <c r="F1617" s="61"/>
      <c r="G1617" s="61"/>
      <c r="H1617" s="61"/>
      <c r="I1617" s="60"/>
      <c r="J1617" s="60"/>
      <c r="K1617" s="87"/>
      <c r="L1617" s="62"/>
      <c r="M1617" s="63"/>
      <c r="N1617" s="64"/>
      <c r="O1617" s="58"/>
      <c r="P1617" s="64"/>
      <c r="Q1617" s="58"/>
      <c r="R1617" s="52"/>
      <c r="S1617" s="60"/>
      <c r="T1617" s="60"/>
      <c r="U1617" s="60"/>
      <c r="V1617" s="60"/>
      <c r="W1617" s="20"/>
      <c r="X1617" s="19"/>
      <c r="Y1617" s="19"/>
      <c r="XEU1617" s="189"/>
      <c r="XEV1617" s="189"/>
      <c r="XEW1617" s="189"/>
      <c r="XEX1617" s="189"/>
      <c r="XEY1617" s="189"/>
      <c r="XEZ1617" s="189"/>
      <c r="XFA1617" s="189"/>
      <c r="XFB1617" s="189"/>
      <c r="XFC1617" s="189"/>
      <c r="XFD1617" s="189"/>
    </row>
    <row r="1618" spans="1:25 16375:16384" s="54" customFormat="1" ht="42" customHeight="1" x14ac:dyDescent="0.2">
      <c r="A1618" s="60"/>
      <c r="B1618" s="60"/>
      <c r="C1618" s="61"/>
      <c r="D1618" s="61"/>
      <c r="E1618" s="61"/>
      <c r="F1618" s="61"/>
      <c r="G1618" s="61"/>
      <c r="H1618" s="61"/>
      <c r="I1618" s="60"/>
      <c r="J1618" s="60"/>
      <c r="K1618" s="87"/>
      <c r="L1618" s="62"/>
      <c r="M1618" s="63"/>
      <c r="N1618" s="64"/>
      <c r="O1618" s="58"/>
      <c r="P1618" s="64"/>
      <c r="Q1618" s="58"/>
      <c r="R1618" s="52"/>
      <c r="S1618" s="60"/>
      <c r="T1618" s="60"/>
      <c r="U1618" s="60"/>
      <c r="V1618" s="60"/>
      <c r="W1618" s="20"/>
      <c r="X1618" s="19"/>
      <c r="Y1618" s="19"/>
      <c r="XEU1618" s="189"/>
      <c r="XEV1618" s="189"/>
      <c r="XEW1618" s="189"/>
      <c r="XEX1618" s="189"/>
      <c r="XEY1618" s="189"/>
      <c r="XEZ1618" s="189"/>
      <c r="XFA1618" s="189"/>
      <c r="XFB1618" s="189"/>
      <c r="XFC1618" s="189"/>
      <c r="XFD1618" s="189"/>
    </row>
    <row r="1619" spans="1:25 16375:16384" s="54" customFormat="1" ht="42" customHeight="1" x14ac:dyDescent="0.2">
      <c r="A1619" s="60"/>
      <c r="B1619" s="60"/>
      <c r="C1619" s="61"/>
      <c r="D1619" s="61"/>
      <c r="E1619" s="61"/>
      <c r="F1619" s="61"/>
      <c r="G1619" s="61"/>
      <c r="H1619" s="61"/>
      <c r="I1619" s="60"/>
      <c r="J1619" s="60"/>
      <c r="K1619" s="87"/>
      <c r="L1619" s="62"/>
      <c r="M1619" s="63"/>
      <c r="N1619" s="64"/>
      <c r="O1619" s="58"/>
      <c r="P1619" s="64"/>
      <c r="Q1619" s="58"/>
      <c r="R1619" s="52"/>
      <c r="S1619" s="60"/>
      <c r="T1619" s="60"/>
      <c r="U1619" s="60"/>
      <c r="V1619" s="60"/>
      <c r="W1619" s="20"/>
      <c r="X1619" s="19"/>
      <c r="Y1619" s="19"/>
      <c r="XEU1619" s="189"/>
      <c r="XEV1619" s="189"/>
      <c r="XEW1619" s="189"/>
      <c r="XEX1619" s="189"/>
      <c r="XEY1619" s="189"/>
      <c r="XEZ1619" s="189"/>
      <c r="XFA1619" s="189"/>
      <c r="XFB1619" s="189"/>
      <c r="XFC1619" s="189"/>
      <c r="XFD1619" s="189"/>
    </row>
    <row r="1620" spans="1:25 16375:16384" s="54" customFormat="1" ht="42" customHeight="1" x14ac:dyDescent="0.2">
      <c r="A1620" s="60"/>
      <c r="B1620" s="60"/>
      <c r="C1620" s="61"/>
      <c r="D1620" s="61"/>
      <c r="E1620" s="61"/>
      <c r="F1620" s="61"/>
      <c r="G1620" s="61"/>
      <c r="H1620" s="61"/>
      <c r="I1620" s="60"/>
      <c r="J1620" s="60"/>
      <c r="K1620" s="87"/>
      <c r="L1620" s="62"/>
      <c r="M1620" s="63"/>
      <c r="N1620" s="64"/>
      <c r="O1620" s="58"/>
      <c r="P1620" s="64"/>
      <c r="Q1620" s="58"/>
      <c r="R1620" s="52"/>
      <c r="S1620" s="60"/>
      <c r="T1620" s="60"/>
      <c r="U1620" s="60"/>
      <c r="V1620" s="60"/>
      <c r="W1620" s="20"/>
      <c r="X1620" s="19"/>
      <c r="Y1620" s="19"/>
      <c r="XEU1620" s="189"/>
      <c r="XEV1620" s="189"/>
      <c r="XEW1620" s="189"/>
      <c r="XEX1620" s="189"/>
      <c r="XEY1620" s="189"/>
      <c r="XEZ1620" s="189"/>
      <c r="XFA1620" s="189"/>
      <c r="XFB1620" s="189"/>
      <c r="XFC1620" s="189"/>
      <c r="XFD1620" s="189"/>
    </row>
    <row r="1621" spans="1:25 16375:16384" s="54" customFormat="1" ht="42" customHeight="1" x14ac:dyDescent="0.2">
      <c r="A1621" s="60"/>
      <c r="B1621" s="60"/>
      <c r="C1621" s="61"/>
      <c r="D1621" s="61"/>
      <c r="E1621" s="61"/>
      <c r="F1621" s="61"/>
      <c r="G1621" s="61"/>
      <c r="H1621" s="61"/>
      <c r="I1621" s="60"/>
      <c r="J1621" s="60"/>
      <c r="K1621" s="87"/>
      <c r="L1621" s="62"/>
      <c r="M1621" s="63"/>
      <c r="N1621" s="64"/>
      <c r="O1621" s="58"/>
      <c r="P1621" s="64"/>
      <c r="Q1621" s="58"/>
      <c r="R1621" s="52"/>
      <c r="S1621" s="60"/>
      <c r="T1621" s="60"/>
      <c r="U1621" s="60"/>
      <c r="V1621" s="60"/>
      <c r="W1621" s="20"/>
      <c r="X1621" s="19"/>
      <c r="Y1621" s="19"/>
      <c r="XEU1621" s="189"/>
      <c r="XEV1621" s="189"/>
      <c r="XEW1621" s="189"/>
      <c r="XEX1621" s="189"/>
      <c r="XEY1621" s="189"/>
      <c r="XEZ1621" s="189"/>
      <c r="XFA1621" s="189"/>
      <c r="XFB1621" s="189"/>
      <c r="XFC1621" s="189"/>
      <c r="XFD1621" s="189"/>
    </row>
    <row r="1622" spans="1:25 16375:16384" s="54" customFormat="1" ht="42" customHeight="1" x14ac:dyDescent="0.2">
      <c r="A1622" s="60"/>
      <c r="B1622" s="60"/>
      <c r="C1622" s="61"/>
      <c r="D1622" s="61"/>
      <c r="E1622" s="61"/>
      <c r="F1622" s="61"/>
      <c r="G1622" s="61"/>
      <c r="H1622" s="61"/>
      <c r="I1622" s="60"/>
      <c r="J1622" s="60"/>
      <c r="K1622" s="87"/>
      <c r="L1622" s="62"/>
      <c r="M1622" s="63"/>
      <c r="N1622" s="64"/>
      <c r="O1622" s="58"/>
      <c r="P1622" s="64"/>
      <c r="Q1622" s="58"/>
      <c r="R1622" s="52"/>
      <c r="S1622" s="60"/>
      <c r="T1622" s="60"/>
      <c r="U1622" s="60"/>
      <c r="V1622" s="60"/>
      <c r="W1622" s="20"/>
      <c r="X1622" s="19"/>
      <c r="Y1622" s="19"/>
      <c r="XEU1622" s="189"/>
      <c r="XEV1622" s="189"/>
      <c r="XEW1622" s="189"/>
      <c r="XEX1622" s="189"/>
      <c r="XEY1622" s="189"/>
      <c r="XEZ1622" s="189"/>
      <c r="XFA1622" s="189"/>
      <c r="XFB1622" s="189"/>
      <c r="XFC1622" s="189"/>
      <c r="XFD1622" s="189"/>
    </row>
    <row r="1623" spans="1:25 16375:16384" s="54" customFormat="1" ht="42" customHeight="1" x14ac:dyDescent="0.2">
      <c r="A1623" s="60"/>
      <c r="B1623" s="60"/>
      <c r="C1623" s="61"/>
      <c r="D1623" s="61"/>
      <c r="E1623" s="61"/>
      <c r="F1623" s="61"/>
      <c r="G1623" s="61"/>
      <c r="H1623" s="61"/>
      <c r="I1623" s="60"/>
      <c r="J1623" s="60"/>
      <c r="K1623" s="87"/>
      <c r="L1623" s="62"/>
      <c r="M1623" s="63"/>
      <c r="N1623" s="64"/>
      <c r="O1623" s="58"/>
      <c r="P1623" s="64"/>
      <c r="Q1623" s="58"/>
      <c r="R1623" s="52"/>
      <c r="S1623" s="60"/>
      <c r="T1623" s="60"/>
      <c r="U1623" s="60"/>
      <c r="V1623" s="60"/>
      <c r="W1623" s="20"/>
      <c r="X1623" s="19"/>
      <c r="Y1623" s="19"/>
      <c r="XEU1623" s="189"/>
      <c r="XEV1623" s="189"/>
      <c r="XEW1623" s="189"/>
      <c r="XEX1623" s="189"/>
      <c r="XEY1623" s="189"/>
      <c r="XEZ1623" s="189"/>
      <c r="XFA1623" s="189"/>
      <c r="XFB1623" s="189"/>
      <c r="XFC1623" s="189"/>
      <c r="XFD1623" s="189"/>
    </row>
    <row r="1624" spans="1:25 16375:16384" s="54" customFormat="1" ht="42" customHeight="1" x14ac:dyDescent="0.2">
      <c r="A1624" s="60"/>
      <c r="B1624" s="60"/>
      <c r="C1624" s="61"/>
      <c r="D1624" s="61"/>
      <c r="E1624" s="61"/>
      <c r="F1624" s="61"/>
      <c r="G1624" s="61"/>
      <c r="H1624" s="61"/>
      <c r="I1624" s="60"/>
      <c r="J1624" s="60"/>
      <c r="K1624" s="87"/>
      <c r="L1624" s="62"/>
      <c r="M1624" s="63"/>
      <c r="N1624" s="64"/>
      <c r="O1624" s="58"/>
      <c r="P1624" s="64"/>
      <c r="Q1624" s="58"/>
      <c r="R1624" s="52"/>
      <c r="S1624" s="60"/>
      <c r="T1624" s="60"/>
      <c r="U1624" s="60"/>
      <c r="V1624" s="60"/>
      <c r="W1624" s="20"/>
      <c r="X1624" s="19"/>
      <c r="Y1624" s="19"/>
      <c r="XEU1624" s="189"/>
      <c r="XEV1624" s="189"/>
      <c r="XEW1624" s="189"/>
      <c r="XEX1624" s="189"/>
      <c r="XEY1624" s="189"/>
      <c r="XEZ1624" s="189"/>
      <c r="XFA1624" s="189"/>
      <c r="XFB1624" s="189"/>
      <c r="XFC1624" s="189"/>
      <c r="XFD1624" s="189"/>
    </row>
    <row r="1625" spans="1:25 16375:16384" s="54" customFormat="1" ht="42" customHeight="1" x14ac:dyDescent="0.2">
      <c r="A1625" s="60"/>
      <c r="B1625" s="60"/>
      <c r="C1625" s="61"/>
      <c r="D1625" s="61"/>
      <c r="E1625" s="61"/>
      <c r="F1625" s="61"/>
      <c r="G1625" s="61"/>
      <c r="H1625" s="61"/>
      <c r="I1625" s="60"/>
      <c r="J1625" s="60"/>
      <c r="K1625" s="87"/>
      <c r="L1625" s="62"/>
      <c r="M1625" s="63"/>
      <c r="N1625" s="64"/>
      <c r="O1625" s="58"/>
      <c r="P1625" s="64"/>
      <c r="Q1625" s="58"/>
      <c r="R1625" s="52"/>
      <c r="S1625" s="60"/>
      <c r="T1625" s="60"/>
      <c r="U1625" s="60"/>
      <c r="V1625" s="60"/>
      <c r="W1625" s="20"/>
      <c r="X1625" s="19"/>
      <c r="Y1625" s="19"/>
      <c r="XEU1625" s="189"/>
      <c r="XEV1625" s="189"/>
      <c r="XEW1625" s="189"/>
      <c r="XEX1625" s="189"/>
      <c r="XEY1625" s="189"/>
      <c r="XEZ1625" s="189"/>
      <c r="XFA1625" s="189"/>
      <c r="XFB1625" s="189"/>
      <c r="XFC1625" s="189"/>
      <c r="XFD1625" s="189"/>
    </row>
    <row r="1626" spans="1:25 16375:16384" s="54" customFormat="1" ht="42" customHeight="1" x14ac:dyDescent="0.2">
      <c r="A1626" s="60"/>
      <c r="B1626" s="60"/>
      <c r="C1626" s="61"/>
      <c r="D1626" s="61"/>
      <c r="E1626" s="61"/>
      <c r="F1626" s="61"/>
      <c r="G1626" s="61"/>
      <c r="H1626" s="61"/>
      <c r="I1626" s="60"/>
      <c r="J1626" s="60"/>
      <c r="K1626" s="87"/>
      <c r="L1626" s="62"/>
      <c r="M1626" s="63"/>
      <c r="N1626" s="64"/>
      <c r="O1626" s="58"/>
      <c r="P1626" s="64"/>
      <c r="Q1626" s="58"/>
      <c r="R1626" s="52"/>
      <c r="S1626" s="60"/>
      <c r="T1626" s="60"/>
      <c r="U1626" s="60"/>
      <c r="V1626" s="60"/>
      <c r="W1626" s="20"/>
      <c r="X1626" s="19"/>
      <c r="Y1626" s="19"/>
      <c r="XEU1626" s="189"/>
      <c r="XEV1626" s="189"/>
      <c r="XEW1626" s="189"/>
      <c r="XEX1626" s="189"/>
      <c r="XEY1626" s="189"/>
      <c r="XEZ1626" s="189"/>
      <c r="XFA1626" s="189"/>
      <c r="XFB1626" s="189"/>
      <c r="XFC1626" s="189"/>
      <c r="XFD1626" s="189"/>
    </row>
    <row r="1627" spans="1:25 16375:16384" s="54" customFormat="1" ht="42" customHeight="1" x14ac:dyDescent="0.2">
      <c r="A1627" s="60"/>
      <c r="B1627" s="60"/>
      <c r="C1627" s="61"/>
      <c r="D1627" s="61"/>
      <c r="E1627" s="61"/>
      <c r="F1627" s="61"/>
      <c r="G1627" s="61"/>
      <c r="H1627" s="61"/>
      <c r="I1627" s="60"/>
      <c r="J1627" s="60"/>
      <c r="K1627" s="87"/>
      <c r="L1627" s="62"/>
      <c r="M1627" s="63"/>
      <c r="N1627" s="64"/>
      <c r="O1627" s="58"/>
      <c r="P1627" s="64"/>
      <c r="Q1627" s="58"/>
      <c r="R1627" s="52"/>
      <c r="S1627" s="60"/>
      <c r="T1627" s="60"/>
      <c r="U1627" s="60"/>
      <c r="V1627" s="60"/>
      <c r="W1627" s="20"/>
      <c r="X1627" s="19"/>
      <c r="Y1627" s="19"/>
      <c r="XEU1627" s="189"/>
      <c r="XEV1627" s="189"/>
      <c r="XEW1627" s="189"/>
      <c r="XEX1627" s="189"/>
      <c r="XEY1627" s="189"/>
      <c r="XEZ1627" s="189"/>
      <c r="XFA1627" s="189"/>
      <c r="XFB1627" s="189"/>
      <c r="XFC1627" s="189"/>
      <c r="XFD1627" s="189"/>
    </row>
    <row r="1628" spans="1:25 16375:16384" s="54" customFormat="1" ht="42" customHeight="1" x14ac:dyDescent="0.2">
      <c r="A1628" s="60"/>
      <c r="B1628" s="60"/>
      <c r="C1628" s="61"/>
      <c r="D1628" s="61"/>
      <c r="E1628" s="61"/>
      <c r="F1628" s="61"/>
      <c r="G1628" s="61"/>
      <c r="H1628" s="61"/>
      <c r="I1628" s="60"/>
      <c r="J1628" s="60"/>
      <c r="K1628" s="87"/>
      <c r="L1628" s="62"/>
      <c r="M1628" s="63"/>
      <c r="N1628" s="64"/>
      <c r="O1628" s="58"/>
      <c r="P1628" s="64"/>
      <c r="Q1628" s="58"/>
      <c r="R1628" s="52"/>
      <c r="S1628" s="60"/>
      <c r="T1628" s="60"/>
      <c r="U1628" s="60"/>
      <c r="V1628" s="60"/>
      <c r="W1628" s="20"/>
      <c r="X1628" s="19"/>
      <c r="Y1628" s="19"/>
      <c r="XEU1628" s="189"/>
      <c r="XEV1628" s="189"/>
      <c r="XEW1628" s="189"/>
      <c r="XEX1628" s="189"/>
      <c r="XEY1628" s="189"/>
      <c r="XEZ1628" s="189"/>
      <c r="XFA1628" s="189"/>
      <c r="XFB1628" s="189"/>
      <c r="XFC1628" s="189"/>
      <c r="XFD1628" s="189"/>
    </row>
    <row r="1629" spans="1:25 16375:16384" s="54" customFormat="1" ht="42" customHeight="1" x14ac:dyDescent="0.2">
      <c r="A1629" s="60"/>
      <c r="B1629" s="60"/>
      <c r="C1629" s="61"/>
      <c r="D1629" s="61"/>
      <c r="E1629" s="61"/>
      <c r="F1629" s="61"/>
      <c r="G1629" s="61"/>
      <c r="H1629" s="61"/>
      <c r="I1629" s="60"/>
      <c r="J1629" s="60"/>
      <c r="K1629" s="87"/>
      <c r="L1629" s="62"/>
      <c r="M1629" s="63"/>
      <c r="N1629" s="64"/>
      <c r="O1629" s="58"/>
      <c r="P1629" s="64"/>
      <c r="Q1629" s="58"/>
      <c r="R1629" s="52"/>
      <c r="S1629" s="60"/>
      <c r="T1629" s="60"/>
      <c r="U1629" s="60"/>
      <c r="V1629" s="60"/>
      <c r="W1629" s="20"/>
      <c r="X1629" s="19"/>
      <c r="Y1629" s="19"/>
      <c r="XEU1629" s="189"/>
      <c r="XEV1629" s="189"/>
      <c r="XEW1629" s="189"/>
      <c r="XEX1629" s="189"/>
      <c r="XEY1629" s="189"/>
      <c r="XEZ1629" s="189"/>
      <c r="XFA1629" s="189"/>
      <c r="XFB1629" s="189"/>
      <c r="XFC1629" s="189"/>
      <c r="XFD1629" s="189"/>
    </row>
    <row r="1630" spans="1:25 16375:16384" s="54" customFormat="1" ht="42" customHeight="1" x14ac:dyDescent="0.2">
      <c r="A1630" s="60"/>
      <c r="B1630" s="60"/>
      <c r="C1630" s="61"/>
      <c r="D1630" s="61"/>
      <c r="E1630" s="61"/>
      <c r="F1630" s="61"/>
      <c r="G1630" s="61"/>
      <c r="H1630" s="61"/>
      <c r="I1630" s="60"/>
      <c r="J1630" s="60"/>
      <c r="K1630" s="87"/>
      <c r="L1630" s="62"/>
      <c r="M1630" s="63"/>
      <c r="N1630" s="64"/>
      <c r="O1630" s="58"/>
      <c r="P1630" s="64"/>
      <c r="Q1630" s="58"/>
      <c r="R1630" s="52"/>
      <c r="S1630" s="60"/>
      <c r="T1630" s="60"/>
      <c r="U1630" s="60"/>
      <c r="V1630" s="60"/>
      <c r="W1630" s="20"/>
      <c r="X1630" s="19"/>
      <c r="Y1630" s="19"/>
      <c r="XEU1630" s="189"/>
      <c r="XEV1630" s="189"/>
      <c r="XEW1630" s="189"/>
      <c r="XEX1630" s="189"/>
      <c r="XEY1630" s="189"/>
      <c r="XEZ1630" s="189"/>
      <c r="XFA1630" s="189"/>
      <c r="XFB1630" s="189"/>
      <c r="XFC1630" s="189"/>
      <c r="XFD1630" s="189"/>
    </row>
    <row r="1631" spans="1:25 16375:16384" s="54" customFormat="1" ht="42" customHeight="1" x14ac:dyDescent="0.2">
      <c r="A1631" s="60"/>
      <c r="B1631" s="60"/>
      <c r="C1631" s="61"/>
      <c r="D1631" s="61"/>
      <c r="E1631" s="61"/>
      <c r="F1631" s="61"/>
      <c r="G1631" s="61"/>
      <c r="H1631" s="61"/>
      <c r="I1631" s="60"/>
      <c r="J1631" s="60"/>
      <c r="K1631" s="87"/>
      <c r="L1631" s="62"/>
      <c r="M1631" s="63"/>
      <c r="N1631" s="64"/>
      <c r="O1631" s="58"/>
      <c r="P1631" s="64"/>
      <c r="Q1631" s="58"/>
      <c r="R1631" s="52"/>
      <c r="S1631" s="60"/>
      <c r="T1631" s="60"/>
      <c r="U1631" s="60"/>
      <c r="V1631" s="60"/>
      <c r="W1631" s="20"/>
      <c r="X1631" s="19"/>
      <c r="Y1631" s="19"/>
      <c r="XEU1631" s="189"/>
      <c r="XEV1631" s="189"/>
      <c r="XEW1631" s="189"/>
      <c r="XEX1631" s="189"/>
      <c r="XEY1631" s="189"/>
      <c r="XEZ1631" s="189"/>
      <c r="XFA1631" s="189"/>
      <c r="XFB1631" s="189"/>
      <c r="XFC1631" s="189"/>
      <c r="XFD1631" s="189"/>
    </row>
    <row r="1632" spans="1:25 16375:16384" s="54" customFormat="1" ht="42" customHeight="1" x14ac:dyDescent="0.2">
      <c r="A1632" s="60"/>
      <c r="B1632" s="60"/>
      <c r="C1632" s="61"/>
      <c r="D1632" s="61"/>
      <c r="E1632" s="61"/>
      <c r="F1632" s="61"/>
      <c r="G1632" s="61"/>
      <c r="H1632" s="61"/>
      <c r="I1632" s="60"/>
      <c r="J1632" s="60"/>
      <c r="K1632" s="87"/>
      <c r="L1632" s="62"/>
      <c r="M1632" s="63"/>
      <c r="N1632" s="64"/>
      <c r="O1632" s="58"/>
      <c r="P1632" s="64"/>
      <c r="Q1632" s="58"/>
      <c r="R1632" s="52"/>
      <c r="S1632" s="60"/>
      <c r="T1632" s="60"/>
      <c r="U1632" s="60"/>
      <c r="V1632" s="60"/>
      <c r="W1632" s="20"/>
      <c r="X1632" s="19"/>
      <c r="Y1632" s="19"/>
      <c r="XEU1632" s="189"/>
      <c r="XEV1632" s="189"/>
      <c r="XEW1632" s="189"/>
      <c r="XEX1632" s="189"/>
      <c r="XEY1632" s="189"/>
      <c r="XEZ1632" s="189"/>
      <c r="XFA1632" s="189"/>
      <c r="XFB1632" s="189"/>
      <c r="XFC1632" s="189"/>
      <c r="XFD1632" s="189"/>
    </row>
    <row r="1633" spans="1:25 16375:16384" s="54" customFormat="1" ht="42" customHeight="1" x14ac:dyDescent="0.2">
      <c r="A1633" s="60"/>
      <c r="B1633" s="60"/>
      <c r="C1633" s="61"/>
      <c r="D1633" s="61"/>
      <c r="E1633" s="61"/>
      <c r="F1633" s="61"/>
      <c r="G1633" s="61"/>
      <c r="H1633" s="61"/>
      <c r="I1633" s="60"/>
      <c r="J1633" s="60"/>
      <c r="K1633" s="87"/>
      <c r="L1633" s="62"/>
      <c r="M1633" s="63"/>
      <c r="N1633" s="64"/>
      <c r="O1633" s="58"/>
      <c r="P1633" s="64"/>
      <c r="Q1633" s="58"/>
      <c r="R1633" s="52"/>
      <c r="S1633" s="60"/>
      <c r="T1633" s="60"/>
      <c r="U1633" s="60"/>
      <c r="V1633" s="60"/>
      <c r="W1633" s="20"/>
      <c r="X1633" s="19"/>
      <c r="Y1633" s="19"/>
      <c r="XEU1633" s="189"/>
      <c r="XEV1633" s="189"/>
      <c r="XEW1633" s="189"/>
      <c r="XEX1633" s="189"/>
      <c r="XEY1633" s="189"/>
      <c r="XEZ1633" s="189"/>
      <c r="XFA1633" s="189"/>
      <c r="XFB1633" s="189"/>
      <c r="XFC1633" s="189"/>
      <c r="XFD1633" s="189"/>
    </row>
    <row r="1634" spans="1:25 16375:16384" s="54" customFormat="1" ht="42" customHeight="1" x14ac:dyDescent="0.2">
      <c r="A1634" s="60"/>
      <c r="B1634" s="60"/>
      <c r="C1634" s="61"/>
      <c r="D1634" s="61"/>
      <c r="E1634" s="61"/>
      <c r="F1634" s="61"/>
      <c r="G1634" s="61"/>
      <c r="H1634" s="61"/>
      <c r="I1634" s="60"/>
      <c r="J1634" s="60"/>
      <c r="K1634" s="87"/>
      <c r="L1634" s="62"/>
      <c r="M1634" s="63"/>
      <c r="N1634" s="64"/>
      <c r="O1634" s="58"/>
      <c r="P1634" s="64"/>
      <c r="Q1634" s="58"/>
      <c r="R1634" s="52"/>
      <c r="S1634" s="60"/>
      <c r="T1634" s="60"/>
      <c r="U1634" s="60"/>
      <c r="V1634" s="60"/>
      <c r="W1634" s="20"/>
      <c r="X1634" s="19"/>
      <c r="Y1634" s="19"/>
      <c r="XEU1634" s="189"/>
      <c r="XEV1634" s="189"/>
      <c r="XEW1634" s="189"/>
      <c r="XEX1634" s="189"/>
      <c r="XEY1634" s="189"/>
      <c r="XEZ1634" s="189"/>
      <c r="XFA1634" s="189"/>
      <c r="XFB1634" s="189"/>
      <c r="XFC1634" s="189"/>
      <c r="XFD1634" s="189"/>
    </row>
    <row r="1635" spans="1:25 16375:16384" s="54" customFormat="1" ht="42" customHeight="1" x14ac:dyDescent="0.2">
      <c r="A1635" s="60"/>
      <c r="B1635" s="60"/>
      <c r="C1635" s="61"/>
      <c r="D1635" s="61"/>
      <c r="E1635" s="61"/>
      <c r="F1635" s="61"/>
      <c r="G1635" s="61"/>
      <c r="H1635" s="61"/>
      <c r="I1635" s="60"/>
      <c r="J1635" s="60"/>
      <c r="K1635" s="87"/>
      <c r="L1635" s="62"/>
      <c r="M1635" s="63"/>
      <c r="N1635" s="64"/>
      <c r="O1635" s="58"/>
      <c r="P1635" s="64"/>
      <c r="Q1635" s="58"/>
      <c r="R1635" s="52"/>
      <c r="S1635" s="60"/>
      <c r="T1635" s="60"/>
      <c r="U1635" s="60"/>
      <c r="V1635" s="60"/>
      <c r="W1635" s="20"/>
      <c r="X1635" s="19"/>
      <c r="Y1635" s="19"/>
      <c r="XEU1635" s="189"/>
      <c r="XEV1635" s="189"/>
      <c r="XEW1635" s="189"/>
      <c r="XEX1635" s="189"/>
      <c r="XEY1635" s="189"/>
      <c r="XEZ1635" s="189"/>
      <c r="XFA1635" s="189"/>
      <c r="XFB1635" s="189"/>
      <c r="XFC1635" s="189"/>
      <c r="XFD1635" s="189"/>
    </row>
    <row r="1636" spans="1:25 16375:16384" s="54" customFormat="1" ht="42" customHeight="1" x14ac:dyDescent="0.2">
      <c r="A1636" s="60"/>
      <c r="B1636" s="60"/>
      <c r="C1636" s="61"/>
      <c r="D1636" s="61"/>
      <c r="E1636" s="61"/>
      <c r="F1636" s="61"/>
      <c r="G1636" s="61"/>
      <c r="H1636" s="61"/>
      <c r="I1636" s="60"/>
      <c r="J1636" s="60"/>
      <c r="K1636" s="87"/>
      <c r="L1636" s="62"/>
      <c r="M1636" s="63"/>
      <c r="N1636" s="64"/>
      <c r="O1636" s="58"/>
      <c r="P1636" s="64"/>
      <c r="Q1636" s="58"/>
      <c r="R1636" s="52"/>
      <c r="S1636" s="60"/>
      <c r="T1636" s="60"/>
      <c r="U1636" s="60"/>
      <c r="V1636" s="60"/>
      <c r="W1636" s="20"/>
      <c r="X1636" s="19"/>
      <c r="Y1636" s="19"/>
      <c r="XEU1636" s="189"/>
      <c r="XEV1636" s="189"/>
      <c r="XEW1636" s="189"/>
      <c r="XEX1636" s="189"/>
      <c r="XEY1636" s="189"/>
      <c r="XEZ1636" s="189"/>
      <c r="XFA1636" s="189"/>
      <c r="XFB1636" s="189"/>
      <c r="XFC1636" s="189"/>
      <c r="XFD1636" s="189"/>
    </row>
    <row r="1637" spans="1:25 16375:16384" s="54" customFormat="1" ht="42" customHeight="1" x14ac:dyDescent="0.2">
      <c r="A1637" s="60"/>
      <c r="B1637" s="60"/>
      <c r="C1637" s="61"/>
      <c r="D1637" s="61"/>
      <c r="E1637" s="61"/>
      <c r="F1637" s="61"/>
      <c r="G1637" s="61"/>
      <c r="H1637" s="61"/>
      <c r="I1637" s="60"/>
      <c r="J1637" s="60"/>
      <c r="K1637" s="87"/>
      <c r="L1637" s="62"/>
      <c r="M1637" s="63"/>
      <c r="N1637" s="64"/>
      <c r="O1637" s="58"/>
      <c r="P1637" s="64"/>
      <c r="Q1637" s="58"/>
      <c r="R1637" s="52"/>
      <c r="S1637" s="60"/>
      <c r="T1637" s="60"/>
      <c r="U1637" s="60"/>
      <c r="V1637" s="60"/>
      <c r="W1637" s="20"/>
      <c r="X1637" s="19"/>
      <c r="Y1637" s="19"/>
      <c r="XEU1637" s="189"/>
      <c r="XEV1637" s="189"/>
      <c r="XEW1637" s="189"/>
      <c r="XEX1637" s="189"/>
      <c r="XEY1637" s="189"/>
      <c r="XEZ1637" s="189"/>
      <c r="XFA1637" s="189"/>
      <c r="XFB1637" s="189"/>
      <c r="XFC1637" s="189"/>
      <c r="XFD1637" s="189"/>
    </row>
    <row r="1638" spans="1:25 16375:16384" s="54" customFormat="1" ht="42" customHeight="1" x14ac:dyDescent="0.2">
      <c r="A1638" s="60"/>
      <c r="B1638" s="60"/>
      <c r="C1638" s="61"/>
      <c r="D1638" s="61"/>
      <c r="E1638" s="61"/>
      <c r="F1638" s="61"/>
      <c r="G1638" s="61"/>
      <c r="H1638" s="61"/>
      <c r="I1638" s="60"/>
      <c r="J1638" s="60"/>
      <c r="K1638" s="87"/>
      <c r="L1638" s="62"/>
      <c r="M1638" s="63"/>
      <c r="N1638" s="64"/>
      <c r="O1638" s="58"/>
      <c r="P1638" s="64"/>
      <c r="Q1638" s="58"/>
      <c r="R1638" s="52"/>
      <c r="S1638" s="60"/>
      <c r="T1638" s="60"/>
      <c r="U1638" s="60"/>
      <c r="V1638" s="60"/>
      <c r="W1638" s="20"/>
      <c r="X1638" s="19"/>
      <c r="Y1638" s="19"/>
      <c r="XEU1638" s="189"/>
      <c r="XEV1638" s="189"/>
      <c r="XEW1638" s="189"/>
      <c r="XEX1638" s="189"/>
      <c r="XEY1638" s="189"/>
      <c r="XEZ1638" s="189"/>
      <c r="XFA1638" s="189"/>
      <c r="XFB1638" s="189"/>
      <c r="XFC1638" s="189"/>
      <c r="XFD1638" s="189"/>
    </row>
    <row r="1639" spans="1:25 16375:16384" s="54" customFormat="1" ht="42" customHeight="1" x14ac:dyDescent="0.2">
      <c r="A1639" s="60"/>
      <c r="B1639" s="60"/>
      <c r="C1639" s="61"/>
      <c r="D1639" s="61"/>
      <c r="E1639" s="61"/>
      <c r="F1639" s="61"/>
      <c r="G1639" s="61"/>
      <c r="H1639" s="61"/>
      <c r="I1639" s="60"/>
      <c r="J1639" s="60"/>
      <c r="K1639" s="87"/>
      <c r="L1639" s="62"/>
      <c r="M1639" s="63"/>
      <c r="N1639" s="64"/>
      <c r="O1639" s="58"/>
      <c r="P1639" s="64"/>
      <c r="Q1639" s="58"/>
      <c r="R1639" s="52"/>
      <c r="S1639" s="60"/>
      <c r="T1639" s="60"/>
      <c r="U1639" s="60"/>
      <c r="V1639" s="60"/>
      <c r="W1639" s="20"/>
      <c r="X1639" s="19"/>
      <c r="Y1639" s="19"/>
      <c r="XEU1639" s="189"/>
      <c r="XEV1639" s="189"/>
      <c r="XEW1639" s="189"/>
      <c r="XEX1639" s="189"/>
      <c r="XEY1639" s="189"/>
      <c r="XEZ1639" s="189"/>
      <c r="XFA1639" s="189"/>
      <c r="XFB1639" s="189"/>
      <c r="XFC1639" s="189"/>
      <c r="XFD1639" s="189"/>
    </row>
    <row r="1640" spans="1:25 16375:16384" s="54" customFormat="1" ht="42" customHeight="1" x14ac:dyDescent="0.2">
      <c r="A1640" s="60"/>
      <c r="B1640" s="60"/>
      <c r="C1640" s="61"/>
      <c r="D1640" s="61"/>
      <c r="E1640" s="61"/>
      <c r="F1640" s="61"/>
      <c r="G1640" s="61"/>
      <c r="H1640" s="61"/>
      <c r="I1640" s="60"/>
      <c r="J1640" s="60"/>
      <c r="K1640" s="87"/>
      <c r="L1640" s="62"/>
      <c r="M1640" s="63"/>
      <c r="N1640" s="64"/>
      <c r="O1640" s="58"/>
      <c r="P1640" s="64"/>
      <c r="Q1640" s="58"/>
      <c r="R1640" s="52"/>
      <c r="S1640" s="60"/>
      <c r="T1640" s="60"/>
      <c r="U1640" s="60"/>
      <c r="V1640" s="60"/>
      <c r="W1640" s="20"/>
      <c r="X1640" s="19"/>
      <c r="Y1640" s="19"/>
      <c r="XEU1640" s="189"/>
      <c r="XEV1640" s="189"/>
      <c r="XEW1640" s="189"/>
      <c r="XEX1640" s="189"/>
      <c r="XEY1640" s="189"/>
      <c r="XEZ1640" s="189"/>
      <c r="XFA1640" s="189"/>
      <c r="XFB1640" s="189"/>
      <c r="XFC1640" s="189"/>
      <c r="XFD1640" s="189"/>
    </row>
    <row r="1641" spans="1:25 16375:16384" s="54" customFormat="1" ht="42" customHeight="1" x14ac:dyDescent="0.2">
      <c r="A1641" s="60"/>
      <c r="B1641" s="60"/>
      <c r="C1641" s="61"/>
      <c r="D1641" s="61"/>
      <c r="E1641" s="61"/>
      <c r="F1641" s="61"/>
      <c r="G1641" s="61"/>
      <c r="H1641" s="61"/>
      <c r="I1641" s="60"/>
      <c r="J1641" s="60"/>
      <c r="K1641" s="87"/>
      <c r="L1641" s="62"/>
      <c r="M1641" s="63"/>
      <c r="N1641" s="64"/>
      <c r="O1641" s="58"/>
      <c r="P1641" s="64"/>
      <c r="Q1641" s="58"/>
      <c r="R1641" s="52"/>
      <c r="S1641" s="60"/>
      <c r="T1641" s="60"/>
      <c r="U1641" s="60"/>
      <c r="V1641" s="60"/>
      <c r="W1641" s="20"/>
      <c r="X1641" s="19"/>
      <c r="Y1641" s="19"/>
      <c r="XEU1641" s="189"/>
      <c r="XEV1641" s="189"/>
      <c r="XEW1641" s="189"/>
      <c r="XEX1641" s="189"/>
      <c r="XEY1641" s="189"/>
      <c r="XEZ1641" s="189"/>
      <c r="XFA1641" s="189"/>
      <c r="XFB1641" s="189"/>
      <c r="XFC1641" s="189"/>
      <c r="XFD1641" s="189"/>
    </row>
    <row r="1642" spans="1:25 16375:16384" s="54" customFormat="1" ht="42" customHeight="1" x14ac:dyDescent="0.2">
      <c r="A1642" s="60"/>
      <c r="B1642" s="60"/>
      <c r="C1642" s="61"/>
      <c r="D1642" s="61"/>
      <c r="E1642" s="61"/>
      <c r="F1642" s="61"/>
      <c r="G1642" s="61"/>
      <c r="H1642" s="61"/>
      <c r="I1642" s="60"/>
      <c r="J1642" s="60"/>
      <c r="K1642" s="87"/>
      <c r="L1642" s="62"/>
      <c r="M1642" s="63"/>
      <c r="N1642" s="64"/>
      <c r="O1642" s="58"/>
      <c r="P1642" s="64"/>
      <c r="Q1642" s="58"/>
      <c r="R1642" s="52"/>
      <c r="S1642" s="60"/>
      <c r="T1642" s="60"/>
      <c r="U1642" s="60"/>
      <c r="V1642" s="60"/>
      <c r="W1642" s="20"/>
      <c r="X1642" s="19"/>
      <c r="Y1642" s="19"/>
      <c r="XEU1642" s="189"/>
      <c r="XEV1642" s="189"/>
      <c r="XEW1642" s="189"/>
      <c r="XEX1642" s="189"/>
      <c r="XEY1642" s="189"/>
      <c r="XEZ1642" s="189"/>
      <c r="XFA1642" s="189"/>
      <c r="XFB1642" s="189"/>
      <c r="XFC1642" s="189"/>
      <c r="XFD1642" s="189"/>
    </row>
    <row r="1643" spans="1:25 16375:16384" s="54" customFormat="1" ht="42" customHeight="1" x14ac:dyDescent="0.2">
      <c r="A1643" s="60"/>
      <c r="B1643" s="60"/>
      <c r="C1643" s="61"/>
      <c r="D1643" s="61"/>
      <c r="E1643" s="61"/>
      <c r="F1643" s="61"/>
      <c r="G1643" s="61"/>
      <c r="H1643" s="61"/>
      <c r="I1643" s="60"/>
      <c r="J1643" s="60"/>
      <c r="K1643" s="87"/>
      <c r="L1643" s="62"/>
      <c r="M1643" s="63"/>
      <c r="N1643" s="64"/>
      <c r="O1643" s="58"/>
      <c r="P1643" s="64"/>
      <c r="Q1643" s="58"/>
      <c r="R1643" s="52"/>
      <c r="S1643" s="60"/>
      <c r="T1643" s="60"/>
      <c r="U1643" s="60"/>
      <c r="V1643" s="60"/>
      <c r="W1643" s="20"/>
      <c r="X1643" s="19"/>
      <c r="Y1643" s="19"/>
      <c r="XEU1643" s="189"/>
      <c r="XEV1643" s="189"/>
      <c r="XEW1643" s="189"/>
      <c r="XEX1643" s="189"/>
      <c r="XEY1643" s="189"/>
      <c r="XEZ1643" s="189"/>
      <c r="XFA1643" s="189"/>
      <c r="XFB1643" s="189"/>
      <c r="XFC1643" s="189"/>
      <c r="XFD1643" s="189"/>
    </row>
    <row r="1644" spans="1:25 16375:16384" s="54" customFormat="1" ht="42" customHeight="1" x14ac:dyDescent="0.2">
      <c r="A1644" s="60"/>
      <c r="B1644" s="60"/>
      <c r="C1644" s="61"/>
      <c r="D1644" s="61"/>
      <c r="E1644" s="61"/>
      <c r="F1644" s="61"/>
      <c r="G1644" s="61"/>
      <c r="H1644" s="61"/>
      <c r="I1644" s="60"/>
      <c r="J1644" s="60"/>
      <c r="K1644" s="87"/>
      <c r="L1644" s="62"/>
      <c r="M1644" s="63"/>
      <c r="N1644" s="64"/>
      <c r="O1644" s="58"/>
      <c r="P1644" s="64"/>
      <c r="Q1644" s="58"/>
      <c r="R1644" s="52"/>
      <c r="S1644" s="60"/>
      <c r="T1644" s="60"/>
      <c r="U1644" s="60"/>
      <c r="V1644" s="60"/>
      <c r="W1644" s="20"/>
      <c r="X1644" s="19"/>
      <c r="Y1644" s="19"/>
      <c r="XEU1644" s="189"/>
      <c r="XEV1644" s="189"/>
      <c r="XEW1644" s="189"/>
      <c r="XEX1644" s="189"/>
      <c r="XEY1644" s="189"/>
      <c r="XEZ1644" s="189"/>
      <c r="XFA1644" s="189"/>
      <c r="XFB1644" s="189"/>
      <c r="XFC1644" s="189"/>
      <c r="XFD1644" s="189"/>
    </row>
    <row r="1645" spans="1:25 16375:16384" s="54" customFormat="1" ht="42" customHeight="1" x14ac:dyDescent="0.2">
      <c r="A1645" s="60"/>
      <c r="B1645" s="60"/>
      <c r="C1645" s="61"/>
      <c r="D1645" s="61"/>
      <c r="E1645" s="61"/>
      <c r="F1645" s="61"/>
      <c r="G1645" s="61"/>
      <c r="H1645" s="61"/>
      <c r="I1645" s="60"/>
      <c r="J1645" s="60"/>
      <c r="K1645" s="87"/>
      <c r="L1645" s="62"/>
      <c r="M1645" s="63"/>
      <c r="N1645" s="64"/>
      <c r="O1645" s="58"/>
      <c r="P1645" s="64"/>
      <c r="Q1645" s="58"/>
      <c r="R1645" s="52"/>
      <c r="S1645" s="60"/>
      <c r="T1645" s="60"/>
      <c r="U1645" s="60"/>
      <c r="V1645" s="60"/>
      <c r="W1645" s="20"/>
      <c r="X1645" s="19"/>
      <c r="Y1645" s="19"/>
      <c r="XEU1645" s="189"/>
      <c r="XEV1645" s="189"/>
      <c r="XEW1645" s="189"/>
      <c r="XEX1645" s="189"/>
      <c r="XEY1645" s="189"/>
      <c r="XEZ1645" s="189"/>
      <c r="XFA1645" s="189"/>
      <c r="XFB1645" s="189"/>
      <c r="XFC1645" s="189"/>
      <c r="XFD1645" s="189"/>
    </row>
    <row r="1646" spans="1:25 16375:16384" s="54" customFormat="1" ht="42" customHeight="1" x14ac:dyDescent="0.2">
      <c r="A1646" s="60"/>
      <c r="B1646" s="60"/>
      <c r="C1646" s="61"/>
      <c r="D1646" s="61"/>
      <c r="E1646" s="61"/>
      <c r="F1646" s="61"/>
      <c r="G1646" s="61"/>
      <c r="H1646" s="61"/>
      <c r="I1646" s="60"/>
      <c r="J1646" s="60"/>
      <c r="K1646" s="87"/>
      <c r="L1646" s="62"/>
      <c r="M1646" s="63"/>
      <c r="N1646" s="64"/>
      <c r="O1646" s="58"/>
      <c r="P1646" s="64"/>
      <c r="Q1646" s="58"/>
      <c r="R1646" s="52"/>
      <c r="S1646" s="60"/>
      <c r="T1646" s="60"/>
      <c r="U1646" s="60"/>
      <c r="V1646" s="60"/>
      <c r="W1646" s="20"/>
      <c r="X1646" s="19"/>
      <c r="Y1646" s="19"/>
      <c r="XEU1646" s="189"/>
      <c r="XEV1646" s="189"/>
      <c r="XEW1646" s="189"/>
      <c r="XEX1646" s="189"/>
      <c r="XEY1646" s="189"/>
      <c r="XEZ1646" s="189"/>
      <c r="XFA1646" s="189"/>
      <c r="XFB1646" s="189"/>
      <c r="XFC1646" s="189"/>
      <c r="XFD1646" s="189"/>
    </row>
    <row r="1647" spans="1:25 16375:16384" s="54" customFormat="1" ht="42" customHeight="1" x14ac:dyDescent="0.2">
      <c r="A1647" s="60"/>
      <c r="B1647" s="60"/>
      <c r="C1647" s="61"/>
      <c r="D1647" s="61"/>
      <c r="E1647" s="61"/>
      <c r="F1647" s="61"/>
      <c r="G1647" s="61"/>
      <c r="H1647" s="61"/>
      <c r="I1647" s="60"/>
      <c r="J1647" s="60"/>
      <c r="K1647" s="87"/>
      <c r="L1647" s="62"/>
      <c r="M1647" s="63"/>
      <c r="N1647" s="64"/>
      <c r="O1647" s="58"/>
      <c r="P1647" s="64"/>
      <c r="Q1647" s="58"/>
      <c r="R1647" s="52"/>
      <c r="S1647" s="60"/>
      <c r="T1647" s="60"/>
      <c r="U1647" s="60"/>
      <c r="V1647" s="60"/>
      <c r="W1647" s="20"/>
      <c r="X1647" s="19"/>
      <c r="Y1647" s="19"/>
      <c r="XEU1647" s="189"/>
      <c r="XEV1647" s="189"/>
      <c r="XEW1647" s="189"/>
      <c r="XEX1647" s="189"/>
      <c r="XEY1647" s="189"/>
      <c r="XEZ1647" s="189"/>
      <c r="XFA1647" s="189"/>
      <c r="XFB1647" s="189"/>
      <c r="XFC1647" s="189"/>
      <c r="XFD1647" s="189"/>
    </row>
    <row r="1648" spans="1:25 16375:16384" s="54" customFormat="1" ht="42" customHeight="1" x14ac:dyDescent="0.2">
      <c r="A1648" s="60"/>
      <c r="B1648" s="60"/>
      <c r="C1648" s="61"/>
      <c r="D1648" s="61"/>
      <c r="E1648" s="61"/>
      <c r="F1648" s="61"/>
      <c r="G1648" s="61"/>
      <c r="H1648" s="61"/>
      <c r="I1648" s="60"/>
      <c r="J1648" s="60"/>
      <c r="K1648" s="87"/>
      <c r="L1648" s="62"/>
      <c r="M1648" s="63"/>
      <c r="N1648" s="64"/>
      <c r="O1648" s="58"/>
      <c r="P1648" s="64"/>
      <c r="Q1648" s="58"/>
      <c r="R1648" s="52"/>
      <c r="S1648" s="60"/>
      <c r="T1648" s="60"/>
      <c r="U1648" s="60"/>
      <c r="V1648" s="60"/>
      <c r="W1648" s="20"/>
      <c r="X1648" s="19"/>
      <c r="Y1648" s="19"/>
      <c r="XEU1648" s="189"/>
      <c r="XEV1648" s="189"/>
      <c r="XEW1648" s="189"/>
      <c r="XEX1648" s="189"/>
      <c r="XEY1648" s="189"/>
      <c r="XEZ1648" s="189"/>
      <c r="XFA1648" s="189"/>
      <c r="XFB1648" s="189"/>
      <c r="XFC1648" s="189"/>
      <c r="XFD1648" s="189"/>
    </row>
    <row r="1649" spans="1:25 16375:16384" s="54" customFormat="1" ht="42" customHeight="1" x14ac:dyDescent="0.2">
      <c r="A1649" s="60"/>
      <c r="B1649" s="60"/>
      <c r="C1649" s="61"/>
      <c r="D1649" s="61"/>
      <c r="E1649" s="61"/>
      <c r="F1649" s="61"/>
      <c r="G1649" s="61"/>
      <c r="H1649" s="61"/>
      <c r="I1649" s="60"/>
      <c r="J1649" s="60"/>
      <c r="K1649" s="87"/>
      <c r="L1649" s="62"/>
      <c r="M1649" s="63"/>
      <c r="N1649" s="64"/>
      <c r="O1649" s="58"/>
      <c r="P1649" s="64"/>
      <c r="Q1649" s="58"/>
      <c r="R1649" s="52"/>
      <c r="S1649" s="60"/>
      <c r="T1649" s="60"/>
      <c r="U1649" s="60"/>
      <c r="V1649" s="60"/>
      <c r="W1649" s="20"/>
      <c r="X1649" s="19"/>
      <c r="Y1649" s="19"/>
      <c r="XEU1649" s="189"/>
      <c r="XEV1649" s="189"/>
      <c r="XEW1649" s="189"/>
      <c r="XEX1649" s="189"/>
      <c r="XEY1649" s="189"/>
      <c r="XEZ1649" s="189"/>
      <c r="XFA1649" s="189"/>
      <c r="XFB1649" s="189"/>
      <c r="XFC1649" s="189"/>
      <c r="XFD1649" s="189"/>
    </row>
    <row r="1650" spans="1:25 16375:16384" s="54" customFormat="1" ht="42" customHeight="1" x14ac:dyDescent="0.2">
      <c r="A1650" s="60"/>
      <c r="B1650" s="60"/>
      <c r="C1650" s="61"/>
      <c r="D1650" s="61"/>
      <c r="E1650" s="61"/>
      <c r="F1650" s="61"/>
      <c r="G1650" s="61"/>
      <c r="H1650" s="61"/>
      <c r="I1650" s="60"/>
      <c r="J1650" s="60"/>
      <c r="K1650" s="87"/>
      <c r="L1650" s="62"/>
      <c r="M1650" s="63"/>
      <c r="N1650" s="64"/>
      <c r="O1650" s="58"/>
      <c r="P1650" s="64"/>
      <c r="Q1650" s="58"/>
      <c r="R1650" s="52"/>
      <c r="S1650" s="60"/>
      <c r="T1650" s="60"/>
      <c r="U1650" s="60"/>
      <c r="V1650" s="60"/>
      <c r="W1650" s="20"/>
      <c r="X1650" s="19"/>
      <c r="Y1650" s="19"/>
      <c r="XEU1650" s="189"/>
      <c r="XEV1650" s="189"/>
      <c r="XEW1650" s="189"/>
      <c r="XEX1650" s="189"/>
      <c r="XEY1650" s="189"/>
      <c r="XEZ1650" s="189"/>
      <c r="XFA1650" s="189"/>
      <c r="XFB1650" s="189"/>
      <c r="XFC1650" s="189"/>
      <c r="XFD1650" s="189"/>
    </row>
    <row r="1651" spans="1:25 16375:16384" s="54" customFormat="1" ht="42" customHeight="1" x14ac:dyDescent="0.2">
      <c r="A1651" s="60"/>
      <c r="B1651" s="60"/>
      <c r="C1651" s="61"/>
      <c r="D1651" s="61"/>
      <c r="E1651" s="61"/>
      <c r="F1651" s="61"/>
      <c r="G1651" s="61"/>
      <c r="H1651" s="61"/>
      <c r="I1651" s="60"/>
      <c r="J1651" s="60"/>
      <c r="K1651" s="87"/>
      <c r="L1651" s="62"/>
      <c r="M1651" s="63"/>
      <c r="N1651" s="64"/>
      <c r="O1651" s="58"/>
      <c r="P1651" s="64"/>
      <c r="Q1651" s="58"/>
      <c r="R1651" s="52"/>
      <c r="S1651" s="60"/>
      <c r="T1651" s="60"/>
      <c r="U1651" s="60"/>
      <c r="V1651" s="60"/>
      <c r="W1651" s="20"/>
      <c r="X1651" s="19"/>
      <c r="Y1651" s="19"/>
      <c r="XEU1651" s="189"/>
      <c r="XEV1651" s="189"/>
      <c r="XEW1651" s="189"/>
      <c r="XEX1651" s="189"/>
      <c r="XEY1651" s="189"/>
      <c r="XEZ1651" s="189"/>
      <c r="XFA1651" s="189"/>
      <c r="XFB1651" s="189"/>
      <c r="XFC1651" s="189"/>
      <c r="XFD1651" s="189"/>
    </row>
    <row r="1652" spans="1:25 16375:16384" s="54" customFormat="1" ht="42" customHeight="1" x14ac:dyDescent="0.2">
      <c r="A1652" s="60"/>
      <c r="B1652" s="60"/>
      <c r="C1652" s="61"/>
      <c r="D1652" s="61"/>
      <c r="E1652" s="61"/>
      <c r="F1652" s="61"/>
      <c r="G1652" s="61"/>
      <c r="H1652" s="61"/>
      <c r="I1652" s="60"/>
      <c r="J1652" s="60"/>
      <c r="K1652" s="87"/>
      <c r="L1652" s="62"/>
      <c r="M1652" s="63"/>
      <c r="N1652" s="64"/>
      <c r="O1652" s="58"/>
      <c r="P1652" s="64"/>
      <c r="Q1652" s="58"/>
      <c r="R1652" s="52"/>
      <c r="S1652" s="60"/>
      <c r="T1652" s="60"/>
      <c r="U1652" s="60"/>
      <c r="V1652" s="60"/>
      <c r="W1652" s="20"/>
      <c r="X1652" s="19"/>
      <c r="Y1652" s="19"/>
      <c r="XEU1652" s="189"/>
      <c r="XEV1652" s="189"/>
      <c r="XEW1652" s="189"/>
      <c r="XEX1652" s="189"/>
      <c r="XEY1652" s="189"/>
      <c r="XEZ1652" s="189"/>
      <c r="XFA1652" s="189"/>
      <c r="XFB1652" s="189"/>
      <c r="XFC1652" s="189"/>
      <c r="XFD1652" s="189"/>
    </row>
    <row r="1653" spans="1:25 16375:16384" s="54" customFormat="1" ht="42" customHeight="1" x14ac:dyDescent="0.2">
      <c r="A1653" s="60"/>
      <c r="B1653" s="60"/>
      <c r="C1653" s="61"/>
      <c r="D1653" s="61"/>
      <c r="E1653" s="61"/>
      <c r="F1653" s="61"/>
      <c r="G1653" s="61"/>
      <c r="H1653" s="61"/>
      <c r="I1653" s="60"/>
      <c r="J1653" s="60"/>
      <c r="K1653" s="87"/>
      <c r="L1653" s="62"/>
      <c r="M1653" s="63"/>
      <c r="N1653" s="64"/>
      <c r="O1653" s="58"/>
      <c r="P1653" s="64"/>
      <c r="Q1653" s="58"/>
      <c r="R1653" s="52"/>
      <c r="S1653" s="60"/>
      <c r="T1653" s="60"/>
      <c r="U1653" s="60"/>
      <c r="V1653" s="60"/>
      <c r="W1653" s="20"/>
      <c r="X1653" s="19"/>
      <c r="Y1653" s="19"/>
      <c r="XEU1653" s="189"/>
      <c r="XEV1653" s="189"/>
      <c r="XEW1653" s="189"/>
      <c r="XEX1653" s="189"/>
      <c r="XEY1653" s="189"/>
      <c r="XEZ1653" s="189"/>
      <c r="XFA1653" s="189"/>
      <c r="XFB1653" s="189"/>
      <c r="XFC1653" s="189"/>
      <c r="XFD1653" s="189"/>
    </row>
    <row r="1654" spans="1:25 16375:16384" s="54" customFormat="1" ht="42" customHeight="1" x14ac:dyDescent="0.2">
      <c r="A1654" s="60"/>
      <c r="B1654" s="60"/>
      <c r="C1654" s="61"/>
      <c r="D1654" s="61"/>
      <c r="E1654" s="61"/>
      <c r="F1654" s="61"/>
      <c r="G1654" s="61"/>
      <c r="H1654" s="61"/>
      <c r="I1654" s="60"/>
      <c r="J1654" s="60"/>
      <c r="K1654" s="87"/>
      <c r="L1654" s="62"/>
      <c r="M1654" s="63"/>
      <c r="N1654" s="64"/>
      <c r="O1654" s="58"/>
      <c r="P1654" s="64"/>
      <c r="Q1654" s="58"/>
      <c r="R1654" s="52"/>
      <c r="S1654" s="60"/>
      <c r="T1654" s="60"/>
      <c r="U1654" s="60"/>
      <c r="V1654" s="60"/>
      <c r="W1654" s="20"/>
      <c r="X1654" s="19"/>
      <c r="Y1654" s="19"/>
      <c r="XEU1654" s="189"/>
      <c r="XEV1654" s="189"/>
      <c r="XEW1654" s="189"/>
      <c r="XEX1654" s="189"/>
      <c r="XEY1654" s="189"/>
      <c r="XEZ1654" s="189"/>
      <c r="XFA1654" s="189"/>
      <c r="XFB1654" s="189"/>
      <c r="XFC1654" s="189"/>
      <c r="XFD1654" s="189"/>
    </row>
    <row r="1655" spans="1:25 16375:16384" s="54" customFormat="1" ht="42" customHeight="1" x14ac:dyDescent="0.2">
      <c r="A1655" s="60"/>
      <c r="B1655" s="60"/>
      <c r="C1655" s="61"/>
      <c r="D1655" s="61"/>
      <c r="E1655" s="61"/>
      <c r="F1655" s="61"/>
      <c r="G1655" s="61"/>
      <c r="H1655" s="61"/>
      <c r="I1655" s="60"/>
      <c r="J1655" s="60"/>
      <c r="K1655" s="87"/>
      <c r="L1655" s="62"/>
      <c r="M1655" s="63"/>
      <c r="N1655" s="64"/>
      <c r="O1655" s="58"/>
      <c r="P1655" s="64"/>
      <c r="Q1655" s="58"/>
      <c r="R1655" s="52"/>
      <c r="S1655" s="60"/>
      <c r="T1655" s="60"/>
      <c r="U1655" s="60"/>
      <c r="V1655" s="60"/>
      <c r="W1655" s="20"/>
      <c r="X1655" s="19"/>
      <c r="Y1655" s="19"/>
      <c r="XEU1655" s="189"/>
      <c r="XEV1655" s="189"/>
      <c r="XEW1655" s="189"/>
      <c r="XEX1655" s="189"/>
      <c r="XEY1655" s="189"/>
      <c r="XEZ1655" s="189"/>
      <c r="XFA1655" s="189"/>
      <c r="XFB1655" s="189"/>
      <c r="XFC1655" s="189"/>
      <c r="XFD1655" s="189"/>
    </row>
    <row r="1656" spans="1:25 16375:16384" s="54" customFormat="1" ht="42" customHeight="1" x14ac:dyDescent="0.2">
      <c r="A1656" s="60"/>
      <c r="B1656" s="60"/>
      <c r="C1656" s="61"/>
      <c r="D1656" s="61"/>
      <c r="E1656" s="61"/>
      <c r="F1656" s="61"/>
      <c r="G1656" s="61"/>
      <c r="H1656" s="61"/>
      <c r="I1656" s="60"/>
      <c r="J1656" s="60"/>
      <c r="K1656" s="87"/>
      <c r="L1656" s="62"/>
      <c r="M1656" s="63"/>
      <c r="N1656" s="64"/>
      <c r="O1656" s="58"/>
      <c r="P1656" s="64"/>
      <c r="Q1656" s="58"/>
      <c r="R1656" s="52"/>
      <c r="S1656" s="60"/>
      <c r="T1656" s="60"/>
      <c r="U1656" s="60"/>
      <c r="V1656" s="60"/>
      <c r="W1656" s="20"/>
      <c r="X1656" s="19"/>
      <c r="Y1656" s="19"/>
      <c r="XEU1656" s="189"/>
      <c r="XEV1656" s="189"/>
      <c r="XEW1656" s="189"/>
      <c r="XEX1656" s="189"/>
      <c r="XEY1656" s="189"/>
      <c r="XEZ1656" s="189"/>
      <c r="XFA1656" s="189"/>
      <c r="XFB1656" s="189"/>
      <c r="XFC1656" s="189"/>
      <c r="XFD1656" s="189"/>
    </row>
    <row r="1657" spans="1:25 16375:16384" s="54" customFormat="1" ht="42" customHeight="1" x14ac:dyDescent="0.2">
      <c r="A1657" s="60"/>
      <c r="B1657" s="60"/>
      <c r="C1657" s="61"/>
      <c r="D1657" s="61"/>
      <c r="E1657" s="61"/>
      <c r="F1657" s="61"/>
      <c r="G1657" s="61"/>
      <c r="H1657" s="61"/>
      <c r="I1657" s="60"/>
      <c r="J1657" s="60"/>
      <c r="K1657" s="87"/>
      <c r="L1657" s="62"/>
      <c r="M1657" s="63"/>
      <c r="N1657" s="64"/>
      <c r="O1657" s="58"/>
      <c r="P1657" s="64"/>
      <c r="Q1657" s="58"/>
      <c r="R1657" s="52"/>
      <c r="S1657" s="60"/>
      <c r="T1657" s="60"/>
      <c r="U1657" s="60"/>
      <c r="V1657" s="60"/>
      <c r="W1657" s="20"/>
      <c r="X1657" s="19"/>
      <c r="Y1657" s="19"/>
      <c r="XEU1657" s="189"/>
      <c r="XEV1657" s="189"/>
      <c r="XEW1657" s="189"/>
      <c r="XEX1657" s="189"/>
      <c r="XEY1657" s="189"/>
      <c r="XEZ1657" s="189"/>
      <c r="XFA1657" s="189"/>
      <c r="XFB1657" s="189"/>
      <c r="XFC1657" s="189"/>
      <c r="XFD1657" s="189"/>
    </row>
    <row r="1658" spans="1:25 16375:16384" s="54" customFormat="1" ht="42" customHeight="1" x14ac:dyDescent="0.2">
      <c r="A1658" s="60"/>
      <c r="B1658" s="60"/>
      <c r="C1658" s="61"/>
      <c r="D1658" s="61"/>
      <c r="E1658" s="61"/>
      <c r="F1658" s="61"/>
      <c r="G1658" s="61"/>
      <c r="H1658" s="61"/>
      <c r="I1658" s="60"/>
      <c r="J1658" s="60"/>
      <c r="K1658" s="87"/>
      <c r="L1658" s="62"/>
      <c r="M1658" s="63"/>
      <c r="N1658" s="64"/>
      <c r="O1658" s="58"/>
      <c r="P1658" s="64"/>
      <c r="Q1658" s="58"/>
      <c r="R1658" s="52"/>
      <c r="S1658" s="60"/>
      <c r="T1658" s="60"/>
      <c r="U1658" s="60"/>
      <c r="V1658" s="60"/>
      <c r="W1658" s="20"/>
      <c r="X1658" s="19"/>
      <c r="Y1658" s="19"/>
      <c r="XEU1658" s="189"/>
      <c r="XEV1658" s="189"/>
      <c r="XEW1658" s="189"/>
      <c r="XEX1658" s="189"/>
      <c r="XEY1658" s="189"/>
      <c r="XEZ1658" s="189"/>
      <c r="XFA1658" s="189"/>
      <c r="XFB1658" s="189"/>
      <c r="XFC1658" s="189"/>
      <c r="XFD1658" s="189"/>
    </row>
    <row r="1659" spans="1:25 16375:16384" s="54" customFormat="1" ht="42" customHeight="1" x14ac:dyDescent="0.2">
      <c r="A1659" s="60"/>
      <c r="B1659" s="60"/>
      <c r="C1659" s="61"/>
      <c r="D1659" s="61"/>
      <c r="E1659" s="61"/>
      <c r="F1659" s="61"/>
      <c r="G1659" s="61"/>
      <c r="H1659" s="61"/>
      <c r="I1659" s="60"/>
      <c r="J1659" s="60"/>
      <c r="K1659" s="87"/>
      <c r="L1659" s="62"/>
      <c r="M1659" s="63"/>
      <c r="N1659" s="64"/>
      <c r="O1659" s="58"/>
      <c r="P1659" s="64"/>
      <c r="Q1659" s="58"/>
      <c r="R1659" s="52"/>
      <c r="S1659" s="60"/>
      <c r="T1659" s="60"/>
      <c r="U1659" s="60"/>
      <c r="V1659" s="60"/>
      <c r="W1659" s="20"/>
      <c r="X1659" s="19"/>
      <c r="Y1659" s="19"/>
      <c r="XEU1659" s="189"/>
      <c r="XEV1659" s="189"/>
      <c r="XEW1659" s="189"/>
      <c r="XEX1659" s="189"/>
      <c r="XEY1659" s="189"/>
      <c r="XEZ1659" s="189"/>
      <c r="XFA1659" s="189"/>
      <c r="XFB1659" s="189"/>
      <c r="XFC1659" s="189"/>
      <c r="XFD1659" s="189"/>
    </row>
    <row r="1660" spans="1:25 16375:16384" s="54" customFormat="1" ht="42" customHeight="1" x14ac:dyDescent="0.2">
      <c r="A1660" s="60"/>
      <c r="B1660" s="60"/>
      <c r="C1660" s="61"/>
      <c r="D1660" s="61"/>
      <c r="E1660" s="61"/>
      <c r="F1660" s="61"/>
      <c r="G1660" s="61"/>
      <c r="H1660" s="61"/>
      <c r="I1660" s="60"/>
      <c r="J1660" s="60"/>
      <c r="K1660" s="87"/>
      <c r="L1660" s="62"/>
      <c r="M1660" s="63"/>
      <c r="N1660" s="64"/>
      <c r="O1660" s="58"/>
      <c r="P1660" s="64"/>
      <c r="Q1660" s="58"/>
      <c r="R1660" s="52"/>
      <c r="S1660" s="60"/>
      <c r="T1660" s="60"/>
      <c r="U1660" s="60"/>
      <c r="V1660" s="60"/>
      <c r="W1660" s="20"/>
      <c r="X1660" s="19"/>
      <c r="Y1660" s="19"/>
      <c r="XEU1660" s="189"/>
      <c r="XEV1660" s="189"/>
      <c r="XEW1660" s="189"/>
      <c r="XEX1660" s="189"/>
      <c r="XEY1660" s="189"/>
      <c r="XEZ1660" s="189"/>
      <c r="XFA1660" s="189"/>
      <c r="XFB1660" s="189"/>
      <c r="XFC1660" s="189"/>
      <c r="XFD1660" s="189"/>
    </row>
    <row r="1661" spans="1:25 16375:16384" s="54" customFormat="1" ht="42" customHeight="1" x14ac:dyDescent="0.2">
      <c r="A1661" s="60"/>
      <c r="B1661" s="60"/>
      <c r="C1661" s="61"/>
      <c r="D1661" s="61"/>
      <c r="E1661" s="61"/>
      <c r="F1661" s="61"/>
      <c r="G1661" s="61"/>
      <c r="H1661" s="61"/>
      <c r="I1661" s="60"/>
      <c r="J1661" s="60"/>
      <c r="K1661" s="87"/>
      <c r="L1661" s="62"/>
      <c r="M1661" s="63"/>
      <c r="N1661" s="64"/>
      <c r="O1661" s="58"/>
      <c r="P1661" s="64"/>
      <c r="Q1661" s="58"/>
      <c r="R1661" s="52"/>
      <c r="S1661" s="60"/>
      <c r="T1661" s="60"/>
      <c r="U1661" s="60"/>
      <c r="V1661" s="60"/>
      <c r="W1661" s="20"/>
      <c r="X1661" s="19"/>
      <c r="Y1661" s="19"/>
      <c r="XEU1661" s="189"/>
      <c r="XEV1661" s="189"/>
      <c r="XEW1661" s="189"/>
      <c r="XEX1661" s="189"/>
      <c r="XEY1661" s="189"/>
      <c r="XEZ1661" s="189"/>
      <c r="XFA1661" s="189"/>
      <c r="XFB1661" s="189"/>
      <c r="XFC1661" s="189"/>
      <c r="XFD1661" s="189"/>
    </row>
    <row r="1662" spans="1:25 16375:16384" s="54" customFormat="1" ht="42" customHeight="1" x14ac:dyDescent="0.2">
      <c r="A1662" s="60"/>
      <c r="B1662" s="60"/>
      <c r="C1662" s="61"/>
      <c r="D1662" s="61"/>
      <c r="E1662" s="61"/>
      <c r="F1662" s="61"/>
      <c r="G1662" s="61"/>
      <c r="H1662" s="61"/>
      <c r="I1662" s="60"/>
      <c r="J1662" s="60"/>
      <c r="K1662" s="87"/>
      <c r="L1662" s="62"/>
      <c r="M1662" s="63"/>
      <c r="N1662" s="64"/>
      <c r="O1662" s="58"/>
      <c r="P1662" s="64"/>
      <c r="Q1662" s="58"/>
      <c r="R1662" s="52"/>
      <c r="S1662" s="60"/>
      <c r="T1662" s="60"/>
      <c r="U1662" s="60"/>
      <c r="V1662" s="60"/>
      <c r="W1662" s="20"/>
      <c r="X1662" s="19"/>
      <c r="Y1662" s="19"/>
      <c r="XEU1662" s="189"/>
      <c r="XEV1662" s="189"/>
      <c r="XEW1662" s="189"/>
      <c r="XEX1662" s="189"/>
      <c r="XEY1662" s="189"/>
      <c r="XEZ1662" s="189"/>
      <c r="XFA1662" s="189"/>
      <c r="XFB1662" s="189"/>
      <c r="XFC1662" s="189"/>
      <c r="XFD1662" s="189"/>
    </row>
    <row r="1663" spans="1:25 16375:16384" s="54" customFormat="1" ht="42" customHeight="1" x14ac:dyDescent="0.2">
      <c r="A1663" s="60"/>
      <c r="B1663" s="60"/>
      <c r="C1663" s="61"/>
      <c r="D1663" s="61"/>
      <c r="E1663" s="61"/>
      <c r="F1663" s="61"/>
      <c r="G1663" s="61"/>
      <c r="H1663" s="61"/>
      <c r="I1663" s="60"/>
      <c r="J1663" s="60"/>
      <c r="K1663" s="87"/>
      <c r="L1663" s="62"/>
      <c r="M1663" s="63"/>
      <c r="N1663" s="64"/>
      <c r="O1663" s="58"/>
      <c r="P1663" s="64"/>
      <c r="Q1663" s="58"/>
      <c r="R1663" s="52"/>
      <c r="S1663" s="60"/>
      <c r="T1663" s="60"/>
      <c r="U1663" s="60"/>
      <c r="V1663" s="60"/>
      <c r="W1663" s="20"/>
      <c r="X1663" s="19"/>
      <c r="Y1663" s="19"/>
      <c r="XEU1663" s="189"/>
      <c r="XEV1663" s="189"/>
      <c r="XEW1663" s="189"/>
      <c r="XEX1663" s="189"/>
      <c r="XEY1663" s="189"/>
      <c r="XEZ1663" s="189"/>
      <c r="XFA1663" s="189"/>
      <c r="XFB1663" s="189"/>
      <c r="XFC1663" s="189"/>
      <c r="XFD1663" s="189"/>
    </row>
    <row r="1664" spans="1:25 16375:16384" s="54" customFormat="1" ht="42" customHeight="1" x14ac:dyDescent="0.2">
      <c r="A1664" s="60"/>
      <c r="B1664" s="60"/>
      <c r="C1664" s="61"/>
      <c r="D1664" s="61"/>
      <c r="E1664" s="61"/>
      <c r="F1664" s="61"/>
      <c r="G1664" s="61"/>
      <c r="H1664" s="61"/>
      <c r="I1664" s="60"/>
      <c r="J1664" s="60"/>
      <c r="K1664" s="87"/>
      <c r="L1664" s="62"/>
      <c r="M1664" s="63"/>
      <c r="N1664" s="64"/>
      <c r="O1664" s="58"/>
      <c r="P1664" s="64"/>
      <c r="Q1664" s="58"/>
      <c r="R1664" s="52"/>
      <c r="S1664" s="60"/>
      <c r="T1664" s="60"/>
      <c r="U1664" s="60"/>
      <c r="V1664" s="60"/>
      <c r="W1664" s="20"/>
      <c r="X1664" s="19"/>
      <c r="Y1664" s="19"/>
      <c r="XEU1664" s="189"/>
      <c r="XEV1664" s="189"/>
      <c r="XEW1664" s="189"/>
      <c r="XEX1664" s="189"/>
      <c r="XEY1664" s="189"/>
      <c r="XEZ1664" s="189"/>
      <c r="XFA1664" s="189"/>
      <c r="XFB1664" s="189"/>
      <c r="XFC1664" s="189"/>
      <c r="XFD1664" s="189"/>
    </row>
    <row r="1665" spans="1:25 16375:16384" s="54" customFormat="1" ht="42" customHeight="1" x14ac:dyDescent="0.2">
      <c r="A1665" s="60"/>
      <c r="B1665" s="60"/>
      <c r="C1665" s="61"/>
      <c r="D1665" s="61"/>
      <c r="E1665" s="61"/>
      <c r="F1665" s="61"/>
      <c r="G1665" s="61"/>
      <c r="H1665" s="61"/>
      <c r="I1665" s="60"/>
      <c r="J1665" s="60"/>
      <c r="K1665" s="87"/>
      <c r="L1665" s="62"/>
      <c r="M1665" s="63"/>
      <c r="N1665" s="64"/>
      <c r="O1665" s="58"/>
      <c r="P1665" s="64"/>
      <c r="Q1665" s="58"/>
      <c r="R1665" s="52"/>
      <c r="S1665" s="60"/>
      <c r="T1665" s="60"/>
      <c r="U1665" s="60"/>
      <c r="V1665" s="60"/>
      <c r="W1665" s="20"/>
      <c r="X1665" s="19"/>
      <c r="Y1665" s="19"/>
      <c r="XEU1665" s="189"/>
      <c r="XEV1665" s="189"/>
      <c r="XEW1665" s="189"/>
      <c r="XEX1665" s="189"/>
      <c r="XEY1665" s="189"/>
      <c r="XEZ1665" s="189"/>
      <c r="XFA1665" s="189"/>
      <c r="XFB1665" s="189"/>
      <c r="XFC1665" s="189"/>
      <c r="XFD1665" s="189"/>
    </row>
    <row r="1666" spans="1:25 16375:16384" s="54" customFormat="1" ht="42" customHeight="1" x14ac:dyDescent="0.2">
      <c r="A1666" s="60"/>
      <c r="B1666" s="60"/>
      <c r="C1666" s="61"/>
      <c r="D1666" s="61"/>
      <c r="E1666" s="61"/>
      <c r="F1666" s="61"/>
      <c r="G1666" s="61"/>
      <c r="H1666" s="61"/>
      <c r="I1666" s="60"/>
      <c r="J1666" s="60"/>
      <c r="K1666" s="87"/>
      <c r="L1666" s="62"/>
      <c r="M1666" s="63"/>
      <c r="N1666" s="64"/>
      <c r="O1666" s="58"/>
      <c r="P1666" s="64"/>
      <c r="Q1666" s="58"/>
      <c r="R1666" s="52"/>
      <c r="S1666" s="60"/>
      <c r="T1666" s="60"/>
      <c r="U1666" s="60"/>
      <c r="V1666" s="60"/>
      <c r="W1666" s="20"/>
      <c r="X1666" s="19"/>
      <c r="Y1666" s="19"/>
      <c r="XEU1666" s="189"/>
      <c r="XEV1666" s="189"/>
      <c r="XEW1666" s="189"/>
      <c r="XEX1666" s="189"/>
      <c r="XEY1666" s="189"/>
      <c r="XEZ1666" s="189"/>
      <c r="XFA1666" s="189"/>
      <c r="XFB1666" s="189"/>
      <c r="XFC1666" s="189"/>
      <c r="XFD1666" s="189"/>
    </row>
    <row r="1667" spans="1:25 16375:16384" s="54" customFormat="1" ht="42" customHeight="1" x14ac:dyDescent="0.2">
      <c r="A1667" s="60"/>
      <c r="B1667" s="60"/>
      <c r="C1667" s="61"/>
      <c r="D1667" s="61"/>
      <c r="E1667" s="61"/>
      <c r="F1667" s="61"/>
      <c r="G1667" s="61"/>
      <c r="H1667" s="61"/>
      <c r="I1667" s="60"/>
      <c r="J1667" s="60"/>
      <c r="K1667" s="87"/>
      <c r="L1667" s="62"/>
      <c r="M1667" s="63"/>
      <c r="N1667" s="64"/>
      <c r="O1667" s="58"/>
      <c r="P1667" s="64"/>
      <c r="Q1667" s="58"/>
      <c r="R1667" s="52"/>
      <c r="S1667" s="60"/>
      <c r="T1667" s="60"/>
      <c r="U1667" s="60"/>
      <c r="V1667" s="60"/>
      <c r="W1667" s="20"/>
      <c r="X1667" s="19"/>
      <c r="Y1667" s="19"/>
      <c r="XEU1667" s="189"/>
      <c r="XEV1667" s="189"/>
      <c r="XEW1667" s="189"/>
      <c r="XEX1667" s="189"/>
      <c r="XEY1667" s="189"/>
      <c r="XEZ1667" s="189"/>
      <c r="XFA1667" s="189"/>
      <c r="XFB1667" s="189"/>
      <c r="XFC1667" s="189"/>
      <c r="XFD1667" s="189"/>
    </row>
    <row r="1668" spans="1:25 16375:16384" s="54" customFormat="1" ht="42" customHeight="1" x14ac:dyDescent="0.2">
      <c r="A1668" s="60"/>
      <c r="B1668" s="60"/>
      <c r="C1668" s="61"/>
      <c r="D1668" s="61"/>
      <c r="E1668" s="61"/>
      <c r="F1668" s="61"/>
      <c r="G1668" s="61"/>
      <c r="H1668" s="61"/>
      <c r="I1668" s="60"/>
      <c r="J1668" s="60"/>
      <c r="K1668" s="87"/>
      <c r="L1668" s="62"/>
      <c r="M1668" s="63"/>
      <c r="N1668" s="64"/>
      <c r="O1668" s="58"/>
      <c r="P1668" s="64"/>
      <c r="Q1668" s="58"/>
      <c r="R1668" s="52"/>
      <c r="S1668" s="60"/>
      <c r="T1668" s="60"/>
      <c r="U1668" s="60"/>
      <c r="V1668" s="60"/>
      <c r="W1668" s="20"/>
      <c r="X1668" s="19"/>
      <c r="Y1668" s="19"/>
      <c r="XEU1668" s="189"/>
      <c r="XEV1668" s="189"/>
      <c r="XEW1668" s="189"/>
      <c r="XEX1668" s="189"/>
      <c r="XEY1668" s="189"/>
      <c r="XEZ1668" s="189"/>
      <c r="XFA1668" s="189"/>
      <c r="XFB1668" s="189"/>
      <c r="XFC1668" s="189"/>
      <c r="XFD1668" s="189"/>
    </row>
    <row r="1669" spans="1:25 16375:16384" s="54" customFormat="1" ht="42" customHeight="1" x14ac:dyDescent="0.2">
      <c r="A1669" s="60"/>
      <c r="B1669" s="60"/>
      <c r="C1669" s="61"/>
      <c r="D1669" s="61"/>
      <c r="E1669" s="61"/>
      <c r="F1669" s="61"/>
      <c r="G1669" s="61"/>
      <c r="H1669" s="61"/>
      <c r="I1669" s="60"/>
      <c r="J1669" s="60"/>
      <c r="K1669" s="87"/>
      <c r="L1669" s="62"/>
      <c r="M1669" s="63"/>
      <c r="N1669" s="64"/>
      <c r="O1669" s="58"/>
      <c r="P1669" s="64"/>
      <c r="Q1669" s="58"/>
      <c r="R1669" s="52"/>
      <c r="S1669" s="60"/>
      <c r="T1669" s="60"/>
      <c r="U1669" s="60"/>
      <c r="V1669" s="60"/>
      <c r="W1669" s="20"/>
      <c r="X1669" s="19"/>
      <c r="Y1669" s="19"/>
      <c r="XEU1669" s="189"/>
      <c r="XEV1669" s="189"/>
      <c r="XEW1669" s="189"/>
      <c r="XEX1669" s="189"/>
      <c r="XEY1669" s="189"/>
      <c r="XEZ1669" s="189"/>
      <c r="XFA1669" s="189"/>
      <c r="XFB1669" s="189"/>
      <c r="XFC1669" s="189"/>
      <c r="XFD1669" s="189"/>
    </row>
    <row r="1670" spans="1:25 16375:16384" s="54" customFormat="1" ht="42" customHeight="1" x14ac:dyDescent="0.2">
      <c r="A1670" s="60"/>
      <c r="B1670" s="60"/>
      <c r="C1670" s="61"/>
      <c r="D1670" s="61"/>
      <c r="E1670" s="61"/>
      <c r="F1670" s="61"/>
      <c r="G1670" s="61"/>
      <c r="H1670" s="61"/>
      <c r="I1670" s="60"/>
      <c r="J1670" s="60"/>
      <c r="K1670" s="87"/>
      <c r="L1670" s="62"/>
      <c r="M1670" s="63"/>
      <c r="N1670" s="64"/>
      <c r="O1670" s="58"/>
      <c r="P1670" s="64"/>
      <c r="Q1670" s="58"/>
      <c r="R1670" s="52"/>
      <c r="S1670" s="60"/>
      <c r="T1670" s="60"/>
      <c r="U1670" s="60"/>
      <c r="V1670" s="60"/>
      <c r="W1670" s="20"/>
      <c r="X1670" s="19"/>
      <c r="Y1670" s="19"/>
      <c r="XEU1670" s="189"/>
      <c r="XEV1670" s="189"/>
      <c r="XEW1670" s="189"/>
      <c r="XEX1670" s="189"/>
      <c r="XEY1670" s="189"/>
      <c r="XEZ1670" s="189"/>
      <c r="XFA1670" s="189"/>
      <c r="XFB1670" s="189"/>
      <c r="XFC1670" s="189"/>
      <c r="XFD1670" s="189"/>
    </row>
    <row r="1671" spans="1:25 16375:16384" s="54" customFormat="1" ht="42" customHeight="1" x14ac:dyDescent="0.2">
      <c r="A1671" s="60"/>
      <c r="B1671" s="60"/>
      <c r="C1671" s="61"/>
      <c r="D1671" s="61"/>
      <c r="E1671" s="61"/>
      <c r="F1671" s="61"/>
      <c r="G1671" s="61"/>
      <c r="H1671" s="61"/>
      <c r="I1671" s="60"/>
      <c r="J1671" s="60"/>
      <c r="K1671" s="87"/>
      <c r="L1671" s="62"/>
      <c r="M1671" s="63"/>
      <c r="N1671" s="64"/>
      <c r="O1671" s="58"/>
      <c r="P1671" s="64"/>
      <c r="Q1671" s="58"/>
      <c r="R1671" s="52"/>
      <c r="S1671" s="60"/>
      <c r="T1671" s="60"/>
      <c r="U1671" s="60"/>
      <c r="V1671" s="60"/>
      <c r="W1671" s="20"/>
      <c r="X1671" s="19"/>
      <c r="Y1671" s="19"/>
      <c r="XEU1671" s="189"/>
      <c r="XEV1671" s="189"/>
      <c r="XEW1671" s="189"/>
      <c r="XEX1671" s="189"/>
      <c r="XEY1671" s="189"/>
      <c r="XEZ1671" s="189"/>
      <c r="XFA1671" s="189"/>
      <c r="XFB1671" s="189"/>
      <c r="XFC1671" s="189"/>
      <c r="XFD1671" s="189"/>
    </row>
    <row r="1672" spans="1:25 16375:16384" s="54" customFormat="1" ht="42" customHeight="1" x14ac:dyDescent="0.2">
      <c r="A1672" s="60"/>
      <c r="B1672" s="60"/>
      <c r="C1672" s="61"/>
      <c r="D1672" s="61"/>
      <c r="E1672" s="61"/>
      <c r="F1672" s="61"/>
      <c r="G1672" s="61"/>
      <c r="H1672" s="61"/>
      <c r="I1672" s="60"/>
      <c r="J1672" s="60"/>
      <c r="K1672" s="87"/>
      <c r="L1672" s="62"/>
      <c r="M1672" s="63"/>
      <c r="N1672" s="64"/>
      <c r="O1672" s="58"/>
      <c r="P1672" s="64"/>
      <c r="Q1672" s="58"/>
      <c r="R1672" s="52"/>
      <c r="S1672" s="60"/>
      <c r="T1672" s="60"/>
      <c r="U1672" s="60"/>
      <c r="V1672" s="60"/>
      <c r="W1672" s="20"/>
      <c r="X1672" s="19"/>
      <c r="Y1672" s="19"/>
      <c r="XEU1672" s="189"/>
      <c r="XEV1672" s="189"/>
      <c r="XEW1672" s="189"/>
      <c r="XEX1672" s="189"/>
      <c r="XEY1672" s="189"/>
      <c r="XEZ1672" s="189"/>
      <c r="XFA1672" s="189"/>
      <c r="XFB1672" s="189"/>
      <c r="XFC1672" s="189"/>
      <c r="XFD1672" s="189"/>
    </row>
    <row r="1673" spans="1:25 16375:16384" s="54" customFormat="1" ht="42" customHeight="1" x14ac:dyDescent="0.2">
      <c r="A1673" s="60"/>
      <c r="B1673" s="60"/>
      <c r="C1673" s="61"/>
      <c r="D1673" s="61"/>
      <c r="E1673" s="61"/>
      <c r="F1673" s="61"/>
      <c r="G1673" s="61"/>
      <c r="H1673" s="61"/>
      <c r="I1673" s="60"/>
      <c r="J1673" s="60"/>
      <c r="K1673" s="87"/>
      <c r="L1673" s="62"/>
      <c r="M1673" s="63"/>
      <c r="N1673" s="64"/>
      <c r="O1673" s="58"/>
      <c r="P1673" s="64"/>
      <c r="Q1673" s="58"/>
      <c r="R1673" s="52"/>
      <c r="S1673" s="60"/>
      <c r="T1673" s="60"/>
      <c r="U1673" s="60"/>
      <c r="V1673" s="60"/>
      <c r="W1673" s="20"/>
      <c r="X1673" s="19"/>
      <c r="Y1673" s="19"/>
      <c r="XEU1673" s="189"/>
      <c r="XEV1673" s="189"/>
      <c r="XEW1673" s="189"/>
      <c r="XEX1673" s="189"/>
      <c r="XEY1673" s="189"/>
      <c r="XEZ1673" s="189"/>
      <c r="XFA1673" s="189"/>
      <c r="XFB1673" s="189"/>
      <c r="XFC1673" s="189"/>
      <c r="XFD1673" s="189"/>
    </row>
    <row r="1674" spans="1:25 16375:16384" s="54" customFormat="1" ht="42" customHeight="1" x14ac:dyDescent="0.2">
      <c r="A1674" s="60"/>
      <c r="B1674" s="60"/>
      <c r="C1674" s="61"/>
      <c r="D1674" s="61"/>
      <c r="E1674" s="61"/>
      <c r="F1674" s="61"/>
      <c r="G1674" s="61"/>
      <c r="H1674" s="61"/>
      <c r="I1674" s="60"/>
      <c r="J1674" s="60"/>
      <c r="K1674" s="87"/>
      <c r="L1674" s="62"/>
      <c r="M1674" s="63"/>
      <c r="N1674" s="64"/>
      <c r="O1674" s="58"/>
      <c r="P1674" s="64"/>
      <c r="Q1674" s="58"/>
      <c r="R1674" s="52"/>
      <c r="S1674" s="60"/>
      <c r="T1674" s="60"/>
      <c r="U1674" s="60"/>
      <c r="V1674" s="60"/>
      <c r="W1674" s="20"/>
      <c r="X1674" s="19"/>
      <c r="Y1674" s="19"/>
      <c r="XEU1674" s="189"/>
      <c r="XEV1674" s="189"/>
      <c r="XEW1674" s="189"/>
      <c r="XEX1674" s="189"/>
      <c r="XEY1674" s="189"/>
      <c r="XEZ1674" s="189"/>
      <c r="XFA1674" s="189"/>
      <c r="XFB1674" s="189"/>
      <c r="XFC1674" s="189"/>
      <c r="XFD1674" s="189"/>
    </row>
    <row r="1675" spans="1:25 16375:16384" s="54" customFormat="1" ht="42" customHeight="1" x14ac:dyDescent="0.2">
      <c r="A1675" s="60"/>
      <c r="B1675" s="60"/>
      <c r="C1675" s="61"/>
      <c r="D1675" s="61"/>
      <c r="E1675" s="61"/>
      <c r="F1675" s="61"/>
      <c r="G1675" s="61"/>
      <c r="H1675" s="61"/>
      <c r="I1675" s="60"/>
      <c r="J1675" s="60"/>
      <c r="K1675" s="87"/>
      <c r="L1675" s="62"/>
      <c r="M1675" s="63"/>
      <c r="N1675" s="64"/>
      <c r="O1675" s="58"/>
      <c r="P1675" s="64"/>
      <c r="Q1675" s="58"/>
      <c r="R1675" s="52"/>
      <c r="S1675" s="60"/>
      <c r="T1675" s="60"/>
      <c r="U1675" s="60"/>
      <c r="V1675" s="60"/>
      <c r="W1675" s="20"/>
      <c r="X1675" s="19"/>
      <c r="Y1675" s="19"/>
      <c r="XEU1675" s="189"/>
      <c r="XEV1675" s="189"/>
      <c r="XEW1675" s="189"/>
      <c r="XEX1675" s="189"/>
      <c r="XEY1675" s="189"/>
      <c r="XEZ1675" s="189"/>
      <c r="XFA1675" s="189"/>
      <c r="XFB1675" s="189"/>
      <c r="XFC1675" s="189"/>
      <c r="XFD1675" s="189"/>
    </row>
    <row r="1676" spans="1:25 16375:16384" s="54" customFormat="1" ht="42" customHeight="1" x14ac:dyDescent="0.2">
      <c r="A1676" s="60"/>
      <c r="B1676" s="60"/>
      <c r="C1676" s="61"/>
      <c r="D1676" s="61"/>
      <c r="E1676" s="61"/>
      <c r="F1676" s="61"/>
      <c r="G1676" s="61"/>
      <c r="H1676" s="61"/>
      <c r="I1676" s="60"/>
      <c r="J1676" s="60"/>
      <c r="K1676" s="87"/>
      <c r="L1676" s="62"/>
      <c r="M1676" s="63"/>
      <c r="N1676" s="64"/>
      <c r="O1676" s="58"/>
      <c r="P1676" s="64"/>
      <c r="Q1676" s="58"/>
      <c r="R1676" s="52"/>
      <c r="S1676" s="60"/>
      <c r="T1676" s="60"/>
      <c r="U1676" s="60"/>
      <c r="V1676" s="60"/>
      <c r="W1676" s="20"/>
      <c r="X1676" s="19"/>
      <c r="Y1676" s="19"/>
      <c r="XEU1676" s="189"/>
      <c r="XEV1676" s="189"/>
      <c r="XEW1676" s="189"/>
      <c r="XEX1676" s="189"/>
      <c r="XEY1676" s="189"/>
      <c r="XEZ1676" s="189"/>
      <c r="XFA1676" s="189"/>
      <c r="XFB1676" s="189"/>
      <c r="XFC1676" s="189"/>
      <c r="XFD1676" s="189"/>
    </row>
    <row r="1677" spans="1:25 16375:16384" s="54" customFormat="1" ht="42" customHeight="1" x14ac:dyDescent="0.2">
      <c r="A1677" s="60"/>
      <c r="B1677" s="60"/>
      <c r="C1677" s="61"/>
      <c r="D1677" s="61"/>
      <c r="E1677" s="61"/>
      <c r="F1677" s="61"/>
      <c r="G1677" s="61"/>
      <c r="H1677" s="61"/>
      <c r="I1677" s="60"/>
      <c r="J1677" s="60"/>
      <c r="K1677" s="87"/>
      <c r="L1677" s="62"/>
      <c r="M1677" s="63"/>
      <c r="N1677" s="64"/>
      <c r="O1677" s="58"/>
      <c r="P1677" s="64"/>
      <c r="Q1677" s="58"/>
      <c r="R1677" s="52"/>
      <c r="S1677" s="60"/>
      <c r="T1677" s="60"/>
      <c r="U1677" s="60"/>
      <c r="V1677" s="60"/>
      <c r="W1677" s="20"/>
      <c r="X1677" s="19"/>
      <c r="Y1677" s="19"/>
      <c r="XEU1677" s="189"/>
      <c r="XEV1677" s="189"/>
      <c r="XEW1677" s="189"/>
      <c r="XEX1677" s="189"/>
      <c r="XEY1677" s="189"/>
      <c r="XEZ1677" s="189"/>
      <c r="XFA1677" s="189"/>
      <c r="XFB1677" s="189"/>
      <c r="XFC1677" s="189"/>
      <c r="XFD1677" s="189"/>
    </row>
    <row r="1678" spans="1:25 16375:16384" s="54" customFormat="1" ht="42" customHeight="1" x14ac:dyDescent="0.2">
      <c r="A1678" s="60"/>
      <c r="B1678" s="60"/>
      <c r="C1678" s="61"/>
      <c r="D1678" s="61"/>
      <c r="E1678" s="61"/>
      <c r="F1678" s="61"/>
      <c r="G1678" s="61"/>
      <c r="H1678" s="61"/>
      <c r="I1678" s="60"/>
      <c r="J1678" s="60"/>
      <c r="K1678" s="87"/>
      <c r="L1678" s="62"/>
      <c r="M1678" s="63"/>
      <c r="N1678" s="64"/>
      <c r="O1678" s="58"/>
      <c r="P1678" s="64"/>
      <c r="Q1678" s="58"/>
      <c r="R1678" s="52"/>
      <c r="S1678" s="60"/>
      <c r="T1678" s="60"/>
      <c r="U1678" s="60"/>
      <c r="V1678" s="60"/>
      <c r="W1678" s="20"/>
      <c r="X1678" s="19"/>
      <c r="Y1678" s="19"/>
      <c r="XEU1678" s="189"/>
      <c r="XEV1678" s="189"/>
      <c r="XEW1678" s="189"/>
      <c r="XEX1678" s="189"/>
      <c r="XEY1678" s="189"/>
      <c r="XEZ1678" s="189"/>
      <c r="XFA1678" s="189"/>
      <c r="XFB1678" s="189"/>
      <c r="XFC1678" s="189"/>
      <c r="XFD1678" s="189"/>
    </row>
    <row r="1679" spans="1:25 16375:16384" s="54" customFormat="1" ht="42" customHeight="1" x14ac:dyDescent="0.2">
      <c r="A1679" s="60"/>
      <c r="B1679" s="60"/>
      <c r="C1679" s="61"/>
      <c r="D1679" s="61"/>
      <c r="E1679" s="61"/>
      <c r="F1679" s="61"/>
      <c r="G1679" s="61"/>
      <c r="H1679" s="61"/>
      <c r="I1679" s="60"/>
      <c r="J1679" s="60"/>
      <c r="K1679" s="87"/>
      <c r="L1679" s="62"/>
      <c r="M1679" s="63"/>
      <c r="N1679" s="64"/>
      <c r="O1679" s="58"/>
      <c r="P1679" s="64"/>
      <c r="Q1679" s="58"/>
      <c r="R1679" s="52"/>
      <c r="S1679" s="60"/>
      <c r="T1679" s="60"/>
      <c r="U1679" s="60"/>
      <c r="V1679" s="60"/>
      <c r="W1679" s="20"/>
      <c r="X1679" s="19"/>
      <c r="Y1679" s="19"/>
      <c r="XEU1679" s="189"/>
      <c r="XEV1679" s="189"/>
      <c r="XEW1679" s="189"/>
      <c r="XEX1679" s="189"/>
      <c r="XEY1679" s="189"/>
      <c r="XEZ1679" s="189"/>
      <c r="XFA1679" s="189"/>
      <c r="XFB1679" s="189"/>
      <c r="XFC1679" s="189"/>
      <c r="XFD1679" s="189"/>
    </row>
    <row r="1680" spans="1:25 16375:16384" s="54" customFormat="1" ht="42" customHeight="1" x14ac:dyDescent="0.2">
      <c r="A1680" s="60"/>
      <c r="B1680" s="60"/>
      <c r="C1680" s="61"/>
      <c r="D1680" s="61"/>
      <c r="E1680" s="61"/>
      <c r="F1680" s="61"/>
      <c r="G1680" s="61"/>
      <c r="H1680" s="61"/>
      <c r="I1680" s="60"/>
      <c r="J1680" s="60"/>
      <c r="K1680" s="87"/>
      <c r="L1680" s="62"/>
      <c r="M1680" s="63"/>
      <c r="N1680" s="64"/>
      <c r="O1680" s="58"/>
      <c r="P1680" s="64"/>
      <c r="Q1680" s="58"/>
      <c r="R1680" s="52"/>
      <c r="S1680" s="60"/>
      <c r="T1680" s="60"/>
      <c r="U1680" s="60"/>
      <c r="V1680" s="60"/>
      <c r="W1680" s="20"/>
      <c r="X1680" s="19"/>
      <c r="Y1680" s="19"/>
      <c r="XEU1680" s="189"/>
      <c r="XEV1680" s="189"/>
      <c r="XEW1680" s="189"/>
      <c r="XEX1680" s="189"/>
      <c r="XEY1680" s="189"/>
      <c r="XEZ1680" s="189"/>
      <c r="XFA1680" s="189"/>
      <c r="XFB1680" s="189"/>
      <c r="XFC1680" s="189"/>
      <c r="XFD1680" s="189"/>
    </row>
    <row r="1681" spans="1:25 16375:16384" s="54" customFormat="1" ht="42" customHeight="1" x14ac:dyDescent="0.2">
      <c r="A1681" s="60"/>
      <c r="B1681" s="60"/>
      <c r="C1681" s="61"/>
      <c r="D1681" s="61"/>
      <c r="E1681" s="61"/>
      <c r="F1681" s="61"/>
      <c r="G1681" s="61"/>
      <c r="H1681" s="61"/>
      <c r="I1681" s="60"/>
      <c r="J1681" s="60"/>
      <c r="K1681" s="87"/>
      <c r="L1681" s="62"/>
      <c r="M1681" s="63"/>
      <c r="N1681" s="64"/>
      <c r="O1681" s="58"/>
      <c r="P1681" s="64"/>
      <c r="Q1681" s="58"/>
      <c r="R1681" s="52"/>
      <c r="S1681" s="60"/>
      <c r="T1681" s="60"/>
      <c r="U1681" s="60"/>
      <c r="V1681" s="60"/>
      <c r="W1681" s="20"/>
      <c r="X1681" s="19"/>
      <c r="Y1681" s="19"/>
      <c r="XEU1681" s="189"/>
      <c r="XEV1681" s="189"/>
      <c r="XEW1681" s="189"/>
      <c r="XEX1681" s="189"/>
      <c r="XEY1681" s="189"/>
      <c r="XEZ1681" s="189"/>
      <c r="XFA1681" s="189"/>
      <c r="XFB1681" s="189"/>
      <c r="XFC1681" s="189"/>
      <c r="XFD1681" s="189"/>
    </row>
    <row r="1682" spans="1:25 16375:16384" s="54" customFormat="1" ht="42" customHeight="1" x14ac:dyDescent="0.2">
      <c r="A1682" s="60"/>
      <c r="B1682" s="60"/>
      <c r="C1682" s="61"/>
      <c r="D1682" s="61"/>
      <c r="E1682" s="61"/>
      <c r="F1682" s="61"/>
      <c r="G1682" s="61"/>
      <c r="H1682" s="61"/>
      <c r="I1682" s="60"/>
      <c r="J1682" s="60"/>
      <c r="K1682" s="87"/>
      <c r="L1682" s="62"/>
      <c r="M1682" s="63"/>
      <c r="N1682" s="64"/>
      <c r="O1682" s="58"/>
      <c r="P1682" s="64"/>
      <c r="Q1682" s="58"/>
      <c r="R1682" s="52"/>
      <c r="S1682" s="60"/>
      <c r="T1682" s="60"/>
      <c r="U1682" s="60"/>
      <c r="V1682" s="60"/>
      <c r="W1682" s="20"/>
      <c r="X1682" s="19"/>
      <c r="Y1682" s="19"/>
      <c r="XEU1682" s="189"/>
      <c r="XEV1682" s="189"/>
      <c r="XEW1682" s="189"/>
      <c r="XEX1682" s="189"/>
      <c r="XEY1682" s="189"/>
      <c r="XEZ1682" s="189"/>
      <c r="XFA1682" s="189"/>
      <c r="XFB1682" s="189"/>
      <c r="XFC1682" s="189"/>
      <c r="XFD1682" s="189"/>
    </row>
    <row r="1683" spans="1:25 16375:16384" s="54" customFormat="1" ht="42" customHeight="1" x14ac:dyDescent="0.2">
      <c r="A1683" s="60"/>
      <c r="B1683" s="60"/>
      <c r="C1683" s="61"/>
      <c r="D1683" s="61"/>
      <c r="E1683" s="61"/>
      <c r="F1683" s="61"/>
      <c r="G1683" s="61"/>
      <c r="H1683" s="61"/>
      <c r="I1683" s="60"/>
      <c r="J1683" s="60"/>
      <c r="K1683" s="87"/>
      <c r="L1683" s="62"/>
      <c r="M1683" s="63"/>
      <c r="N1683" s="64"/>
      <c r="O1683" s="58"/>
      <c r="P1683" s="64"/>
      <c r="Q1683" s="58"/>
      <c r="R1683" s="52"/>
      <c r="S1683" s="60"/>
      <c r="T1683" s="60"/>
      <c r="U1683" s="60"/>
      <c r="V1683" s="60"/>
      <c r="W1683" s="20"/>
      <c r="X1683" s="19"/>
      <c r="Y1683" s="19"/>
      <c r="XEU1683" s="189"/>
      <c r="XEV1683" s="189"/>
      <c r="XEW1683" s="189"/>
      <c r="XEX1683" s="189"/>
      <c r="XEY1683" s="189"/>
      <c r="XEZ1683" s="189"/>
      <c r="XFA1683" s="189"/>
      <c r="XFB1683" s="189"/>
      <c r="XFC1683" s="189"/>
      <c r="XFD1683" s="189"/>
    </row>
    <row r="1684" spans="1:25 16375:16384" s="54" customFormat="1" ht="42" customHeight="1" x14ac:dyDescent="0.2">
      <c r="A1684" s="60"/>
      <c r="B1684" s="60"/>
      <c r="C1684" s="61"/>
      <c r="D1684" s="61"/>
      <c r="E1684" s="61"/>
      <c r="F1684" s="61"/>
      <c r="G1684" s="61"/>
      <c r="H1684" s="61"/>
      <c r="I1684" s="60"/>
      <c r="J1684" s="60"/>
      <c r="K1684" s="87"/>
      <c r="L1684" s="62"/>
      <c r="M1684" s="63"/>
      <c r="N1684" s="64"/>
      <c r="O1684" s="58"/>
      <c r="P1684" s="64"/>
      <c r="Q1684" s="58"/>
      <c r="R1684" s="52"/>
      <c r="S1684" s="60"/>
      <c r="T1684" s="60"/>
      <c r="U1684" s="60"/>
      <c r="V1684" s="60"/>
      <c r="W1684" s="20"/>
      <c r="X1684" s="19"/>
      <c r="Y1684" s="19"/>
      <c r="XEU1684" s="189"/>
      <c r="XEV1684" s="189"/>
      <c r="XEW1684" s="189"/>
      <c r="XEX1684" s="189"/>
      <c r="XEY1684" s="189"/>
      <c r="XEZ1684" s="189"/>
      <c r="XFA1684" s="189"/>
      <c r="XFB1684" s="189"/>
      <c r="XFC1684" s="189"/>
      <c r="XFD1684" s="189"/>
    </row>
    <row r="1685" spans="1:25 16375:16384" s="54" customFormat="1" ht="42" customHeight="1" x14ac:dyDescent="0.2">
      <c r="A1685" s="60"/>
      <c r="B1685" s="60"/>
      <c r="C1685" s="61"/>
      <c r="D1685" s="61"/>
      <c r="E1685" s="61"/>
      <c r="F1685" s="61"/>
      <c r="G1685" s="61"/>
      <c r="H1685" s="61"/>
      <c r="I1685" s="60"/>
      <c r="J1685" s="60"/>
      <c r="K1685" s="87"/>
      <c r="L1685" s="62"/>
      <c r="M1685" s="63"/>
      <c r="N1685" s="64"/>
      <c r="O1685" s="58"/>
      <c r="P1685" s="64"/>
      <c r="Q1685" s="58"/>
      <c r="R1685" s="52"/>
      <c r="S1685" s="60"/>
      <c r="T1685" s="60"/>
      <c r="U1685" s="60"/>
      <c r="V1685" s="60"/>
      <c r="W1685" s="20"/>
      <c r="X1685" s="19"/>
      <c r="Y1685" s="19"/>
      <c r="XEU1685" s="189"/>
      <c r="XEV1685" s="189"/>
      <c r="XEW1685" s="189"/>
      <c r="XEX1685" s="189"/>
      <c r="XEY1685" s="189"/>
      <c r="XEZ1685" s="189"/>
      <c r="XFA1685" s="189"/>
      <c r="XFB1685" s="189"/>
      <c r="XFC1685" s="189"/>
      <c r="XFD1685" s="189"/>
    </row>
    <row r="1686" spans="1:25 16375:16384" s="54" customFormat="1" ht="42" customHeight="1" x14ac:dyDescent="0.2">
      <c r="A1686" s="60"/>
      <c r="B1686" s="60"/>
      <c r="C1686" s="61"/>
      <c r="D1686" s="61"/>
      <c r="E1686" s="61"/>
      <c r="F1686" s="61"/>
      <c r="G1686" s="61"/>
      <c r="H1686" s="61"/>
      <c r="I1686" s="60"/>
      <c r="J1686" s="60"/>
      <c r="K1686" s="87"/>
      <c r="L1686" s="62"/>
      <c r="M1686" s="63"/>
      <c r="N1686" s="64"/>
      <c r="O1686" s="58"/>
      <c r="P1686" s="64"/>
      <c r="Q1686" s="58"/>
      <c r="R1686" s="52"/>
      <c r="S1686" s="60"/>
      <c r="T1686" s="60"/>
      <c r="U1686" s="60"/>
      <c r="V1686" s="60"/>
      <c r="W1686" s="20"/>
      <c r="X1686" s="19"/>
      <c r="Y1686" s="19"/>
      <c r="XEU1686" s="189"/>
      <c r="XEV1686" s="189"/>
      <c r="XEW1686" s="189"/>
      <c r="XEX1686" s="189"/>
      <c r="XEY1686" s="189"/>
      <c r="XEZ1686" s="189"/>
      <c r="XFA1686" s="189"/>
      <c r="XFB1686" s="189"/>
      <c r="XFC1686" s="189"/>
      <c r="XFD1686" s="189"/>
    </row>
    <row r="1687" spans="1:25 16375:16384" s="54" customFormat="1" ht="42" customHeight="1" x14ac:dyDescent="0.2">
      <c r="A1687" s="60"/>
      <c r="B1687" s="60"/>
      <c r="C1687" s="61"/>
      <c r="D1687" s="61"/>
      <c r="E1687" s="61"/>
      <c r="F1687" s="61"/>
      <c r="G1687" s="61"/>
      <c r="H1687" s="61"/>
      <c r="I1687" s="60"/>
      <c r="J1687" s="60"/>
      <c r="K1687" s="87"/>
      <c r="L1687" s="62"/>
      <c r="M1687" s="63"/>
      <c r="N1687" s="64"/>
      <c r="O1687" s="58"/>
      <c r="P1687" s="64"/>
      <c r="Q1687" s="58"/>
      <c r="R1687" s="52"/>
      <c r="S1687" s="60"/>
      <c r="T1687" s="60"/>
      <c r="U1687" s="60"/>
      <c r="V1687" s="60"/>
      <c r="W1687" s="20"/>
      <c r="X1687" s="19"/>
      <c r="Y1687" s="19"/>
      <c r="XEU1687" s="189"/>
      <c r="XEV1687" s="189"/>
      <c r="XEW1687" s="189"/>
      <c r="XEX1687" s="189"/>
      <c r="XEY1687" s="189"/>
      <c r="XEZ1687" s="189"/>
      <c r="XFA1687" s="189"/>
      <c r="XFB1687" s="189"/>
      <c r="XFC1687" s="189"/>
      <c r="XFD1687" s="189"/>
    </row>
    <row r="1688" spans="1:25 16375:16384" s="54" customFormat="1" ht="42" customHeight="1" x14ac:dyDescent="0.2">
      <c r="A1688" s="60"/>
      <c r="B1688" s="60"/>
      <c r="C1688" s="61"/>
      <c r="D1688" s="61"/>
      <c r="E1688" s="61"/>
      <c r="F1688" s="61"/>
      <c r="G1688" s="61"/>
      <c r="H1688" s="61"/>
      <c r="I1688" s="60"/>
      <c r="J1688" s="60"/>
      <c r="K1688" s="87"/>
      <c r="L1688" s="62"/>
      <c r="M1688" s="63"/>
      <c r="N1688" s="64"/>
      <c r="O1688" s="58"/>
      <c r="P1688" s="64"/>
      <c r="Q1688" s="58"/>
      <c r="R1688" s="52"/>
      <c r="S1688" s="60"/>
      <c r="T1688" s="60"/>
      <c r="U1688" s="60"/>
      <c r="V1688" s="60"/>
      <c r="W1688" s="20"/>
      <c r="X1688" s="19"/>
      <c r="Y1688" s="19"/>
      <c r="XEU1688" s="189"/>
      <c r="XEV1688" s="189"/>
      <c r="XEW1688" s="189"/>
      <c r="XEX1688" s="189"/>
      <c r="XEY1688" s="189"/>
      <c r="XEZ1688" s="189"/>
      <c r="XFA1688" s="189"/>
      <c r="XFB1688" s="189"/>
      <c r="XFC1688" s="189"/>
      <c r="XFD1688" s="189"/>
    </row>
    <row r="1689" spans="1:25 16375:16384" s="54" customFormat="1" ht="42" customHeight="1" x14ac:dyDescent="0.2">
      <c r="A1689" s="60"/>
      <c r="B1689" s="60"/>
      <c r="C1689" s="61"/>
      <c r="D1689" s="61"/>
      <c r="E1689" s="61"/>
      <c r="F1689" s="61"/>
      <c r="G1689" s="61"/>
      <c r="H1689" s="61"/>
      <c r="I1689" s="60"/>
      <c r="J1689" s="60"/>
      <c r="K1689" s="87"/>
      <c r="L1689" s="62"/>
      <c r="M1689" s="63"/>
      <c r="N1689" s="64"/>
      <c r="O1689" s="58"/>
      <c r="P1689" s="64"/>
      <c r="Q1689" s="58"/>
      <c r="R1689" s="52"/>
      <c r="S1689" s="60"/>
      <c r="T1689" s="60"/>
      <c r="U1689" s="60"/>
      <c r="V1689" s="60"/>
      <c r="W1689" s="20"/>
      <c r="X1689" s="19"/>
      <c r="Y1689" s="19"/>
      <c r="XEU1689" s="189"/>
      <c r="XEV1689" s="189"/>
      <c r="XEW1689" s="189"/>
      <c r="XEX1689" s="189"/>
      <c r="XEY1689" s="189"/>
      <c r="XEZ1689" s="189"/>
      <c r="XFA1689" s="189"/>
      <c r="XFB1689" s="189"/>
      <c r="XFC1689" s="189"/>
      <c r="XFD1689" s="189"/>
    </row>
    <row r="1690" spans="1:25 16375:16384" s="54" customFormat="1" ht="42" customHeight="1" x14ac:dyDescent="0.2">
      <c r="A1690" s="60"/>
      <c r="B1690" s="60"/>
      <c r="C1690" s="61"/>
      <c r="D1690" s="61"/>
      <c r="E1690" s="61"/>
      <c r="F1690" s="61"/>
      <c r="G1690" s="61"/>
      <c r="H1690" s="61"/>
      <c r="I1690" s="60"/>
      <c r="J1690" s="60"/>
      <c r="K1690" s="87"/>
      <c r="L1690" s="62"/>
      <c r="M1690" s="63"/>
      <c r="N1690" s="64"/>
      <c r="O1690" s="58"/>
      <c r="P1690" s="64"/>
      <c r="Q1690" s="58"/>
      <c r="R1690" s="52"/>
      <c r="S1690" s="60"/>
      <c r="T1690" s="60"/>
      <c r="U1690" s="60"/>
      <c r="V1690" s="60"/>
      <c r="W1690" s="20"/>
      <c r="X1690" s="19"/>
      <c r="Y1690" s="19"/>
      <c r="XEU1690" s="189"/>
      <c r="XEV1690" s="189"/>
      <c r="XEW1690" s="189"/>
      <c r="XEX1690" s="189"/>
      <c r="XEY1690" s="189"/>
      <c r="XEZ1690" s="189"/>
      <c r="XFA1690" s="189"/>
      <c r="XFB1690" s="189"/>
      <c r="XFC1690" s="189"/>
      <c r="XFD1690" s="189"/>
    </row>
    <row r="1691" spans="1:25 16375:16384" s="54" customFormat="1" ht="42" customHeight="1" x14ac:dyDescent="0.2">
      <c r="A1691" s="60"/>
      <c r="B1691" s="60"/>
      <c r="C1691" s="61"/>
      <c r="D1691" s="61"/>
      <c r="E1691" s="61"/>
      <c r="F1691" s="61"/>
      <c r="G1691" s="61"/>
      <c r="H1691" s="61"/>
      <c r="I1691" s="60"/>
      <c r="J1691" s="60"/>
      <c r="K1691" s="87"/>
      <c r="L1691" s="62"/>
      <c r="M1691" s="63"/>
      <c r="N1691" s="64"/>
      <c r="O1691" s="58"/>
      <c r="P1691" s="64"/>
      <c r="Q1691" s="58"/>
      <c r="R1691" s="52"/>
      <c r="S1691" s="60"/>
      <c r="T1691" s="60"/>
      <c r="U1691" s="60"/>
      <c r="V1691" s="60"/>
      <c r="W1691" s="20"/>
      <c r="X1691" s="19"/>
      <c r="Y1691" s="19"/>
      <c r="XEU1691" s="189"/>
      <c r="XEV1691" s="189"/>
      <c r="XEW1691" s="189"/>
      <c r="XEX1691" s="189"/>
      <c r="XEY1691" s="189"/>
      <c r="XEZ1691" s="189"/>
      <c r="XFA1691" s="189"/>
      <c r="XFB1691" s="189"/>
      <c r="XFC1691" s="189"/>
      <c r="XFD1691" s="189"/>
    </row>
    <row r="1692" spans="1:25 16375:16384" s="54" customFormat="1" ht="42" customHeight="1" x14ac:dyDescent="0.2">
      <c r="A1692" s="60"/>
      <c r="B1692" s="60"/>
      <c r="C1692" s="61"/>
      <c r="D1692" s="61"/>
      <c r="E1692" s="61"/>
      <c r="F1692" s="61"/>
      <c r="G1692" s="61"/>
      <c r="H1692" s="61"/>
      <c r="I1692" s="60"/>
      <c r="J1692" s="60"/>
      <c r="K1692" s="87"/>
      <c r="L1692" s="62"/>
      <c r="M1692" s="63"/>
      <c r="N1692" s="64"/>
      <c r="O1692" s="58"/>
      <c r="P1692" s="64"/>
      <c r="Q1692" s="58"/>
      <c r="R1692" s="52"/>
      <c r="S1692" s="60"/>
      <c r="T1692" s="60"/>
      <c r="U1692" s="60"/>
      <c r="V1692" s="60"/>
      <c r="W1692" s="20"/>
      <c r="X1692" s="19"/>
      <c r="Y1692" s="19"/>
      <c r="XEU1692" s="189"/>
      <c r="XEV1692" s="189"/>
      <c r="XEW1692" s="189"/>
      <c r="XEX1692" s="189"/>
      <c r="XEY1692" s="189"/>
      <c r="XEZ1692" s="189"/>
      <c r="XFA1692" s="189"/>
      <c r="XFB1692" s="189"/>
      <c r="XFC1692" s="189"/>
      <c r="XFD1692" s="189"/>
    </row>
    <row r="1693" spans="1:25 16375:16384" s="54" customFormat="1" ht="42" customHeight="1" x14ac:dyDescent="0.2">
      <c r="A1693" s="60"/>
      <c r="B1693" s="60"/>
      <c r="C1693" s="61"/>
      <c r="D1693" s="61"/>
      <c r="E1693" s="61"/>
      <c r="F1693" s="61"/>
      <c r="G1693" s="61"/>
      <c r="H1693" s="61"/>
      <c r="I1693" s="60"/>
      <c r="J1693" s="60"/>
      <c r="K1693" s="87"/>
      <c r="L1693" s="62"/>
      <c r="M1693" s="63"/>
      <c r="N1693" s="64"/>
      <c r="O1693" s="58"/>
      <c r="P1693" s="64"/>
      <c r="Q1693" s="58"/>
      <c r="R1693" s="52"/>
      <c r="S1693" s="60"/>
      <c r="T1693" s="60"/>
      <c r="U1693" s="60"/>
      <c r="V1693" s="60"/>
      <c r="W1693" s="20"/>
      <c r="X1693" s="19"/>
      <c r="Y1693" s="19"/>
      <c r="XEU1693" s="189"/>
      <c r="XEV1693" s="189"/>
      <c r="XEW1693" s="189"/>
      <c r="XEX1693" s="189"/>
      <c r="XEY1693" s="189"/>
      <c r="XEZ1693" s="189"/>
      <c r="XFA1693" s="189"/>
      <c r="XFB1693" s="189"/>
      <c r="XFC1693" s="189"/>
      <c r="XFD1693" s="189"/>
    </row>
    <row r="1694" spans="1:25 16375:16384" s="54" customFormat="1" ht="42" customHeight="1" x14ac:dyDescent="0.2">
      <c r="A1694" s="60"/>
      <c r="B1694" s="60"/>
      <c r="C1694" s="61"/>
      <c r="D1694" s="61"/>
      <c r="E1694" s="61"/>
      <c r="F1694" s="61"/>
      <c r="G1694" s="61"/>
      <c r="H1694" s="61"/>
      <c r="I1694" s="60"/>
      <c r="J1694" s="60"/>
      <c r="K1694" s="87"/>
      <c r="L1694" s="62"/>
      <c r="M1694" s="63"/>
      <c r="N1694" s="64"/>
      <c r="O1694" s="58"/>
      <c r="P1694" s="64"/>
      <c r="Q1694" s="58"/>
      <c r="R1694" s="52"/>
      <c r="S1694" s="60"/>
      <c r="T1694" s="60"/>
      <c r="U1694" s="60"/>
      <c r="V1694" s="60"/>
      <c r="W1694" s="20"/>
      <c r="X1694" s="19"/>
      <c r="Y1694" s="19"/>
      <c r="XEU1694" s="189"/>
      <c r="XEV1694" s="189"/>
      <c r="XEW1694" s="189"/>
      <c r="XEX1694" s="189"/>
      <c r="XEY1694" s="189"/>
      <c r="XEZ1694" s="189"/>
      <c r="XFA1694" s="189"/>
      <c r="XFB1694" s="189"/>
      <c r="XFC1694" s="189"/>
      <c r="XFD1694" s="189"/>
    </row>
    <row r="1695" spans="1:25 16375:16384" s="54" customFormat="1" ht="42" customHeight="1" x14ac:dyDescent="0.2">
      <c r="A1695" s="60"/>
      <c r="B1695" s="60"/>
      <c r="C1695" s="61"/>
      <c r="D1695" s="61"/>
      <c r="E1695" s="61"/>
      <c r="F1695" s="61"/>
      <c r="G1695" s="61"/>
      <c r="H1695" s="61"/>
      <c r="I1695" s="60"/>
      <c r="J1695" s="60"/>
      <c r="K1695" s="87"/>
      <c r="L1695" s="62"/>
      <c r="M1695" s="63"/>
      <c r="N1695" s="64"/>
      <c r="O1695" s="58"/>
      <c r="P1695" s="64"/>
      <c r="Q1695" s="58"/>
      <c r="R1695" s="52"/>
      <c r="S1695" s="60"/>
      <c r="T1695" s="60"/>
      <c r="U1695" s="60"/>
      <c r="V1695" s="60"/>
      <c r="W1695" s="20"/>
      <c r="X1695" s="19"/>
      <c r="Y1695" s="19"/>
      <c r="XEU1695" s="189"/>
      <c r="XEV1695" s="189"/>
      <c r="XEW1695" s="189"/>
      <c r="XEX1695" s="189"/>
      <c r="XEY1695" s="189"/>
      <c r="XEZ1695" s="189"/>
      <c r="XFA1695" s="189"/>
      <c r="XFB1695" s="189"/>
      <c r="XFC1695" s="189"/>
      <c r="XFD1695" s="189"/>
    </row>
    <row r="1696" spans="1:25 16375:16384" s="54" customFormat="1" ht="42" customHeight="1" x14ac:dyDescent="0.2">
      <c r="A1696" s="60"/>
      <c r="B1696" s="60"/>
      <c r="C1696" s="61"/>
      <c r="D1696" s="61"/>
      <c r="E1696" s="61"/>
      <c r="F1696" s="61"/>
      <c r="G1696" s="61"/>
      <c r="H1696" s="61"/>
      <c r="I1696" s="60"/>
      <c r="J1696" s="60"/>
      <c r="K1696" s="87"/>
      <c r="L1696" s="62"/>
      <c r="M1696" s="63"/>
      <c r="N1696" s="64"/>
      <c r="O1696" s="58"/>
      <c r="P1696" s="64"/>
      <c r="Q1696" s="58"/>
      <c r="R1696" s="52"/>
      <c r="S1696" s="60"/>
      <c r="T1696" s="60"/>
      <c r="U1696" s="60"/>
      <c r="V1696" s="60"/>
      <c r="W1696" s="20"/>
      <c r="X1696" s="19"/>
      <c r="Y1696" s="19"/>
      <c r="XEU1696" s="189"/>
      <c r="XEV1696" s="189"/>
      <c r="XEW1696" s="189"/>
      <c r="XEX1696" s="189"/>
      <c r="XEY1696" s="189"/>
      <c r="XEZ1696" s="189"/>
      <c r="XFA1696" s="189"/>
      <c r="XFB1696" s="189"/>
      <c r="XFC1696" s="189"/>
      <c r="XFD1696" s="189"/>
    </row>
    <row r="1697" spans="1:25 16375:16384" s="54" customFormat="1" ht="42" customHeight="1" x14ac:dyDescent="0.2">
      <c r="A1697" s="60"/>
      <c r="B1697" s="60"/>
      <c r="C1697" s="61"/>
      <c r="D1697" s="61"/>
      <c r="E1697" s="61"/>
      <c r="F1697" s="61"/>
      <c r="G1697" s="61"/>
      <c r="H1697" s="61"/>
      <c r="I1697" s="60"/>
      <c r="J1697" s="60"/>
      <c r="K1697" s="87"/>
      <c r="L1697" s="62"/>
      <c r="M1697" s="63"/>
      <c r="N1697" s="64"/>
      <c r="O1697" s="58"/>
      <c r="P1697" s="64"/>
      <c r="Q1697" s="58"/>
      <c r="R1697" s="52"/>
      <c r="S1697" s="60"/>
      <c r="T1697" s="60"/>
      <c r="U1697" s="60"/>
      <c r="V1697" s="60"/>
      <c r="W1697" s="20"/>
      <c r="X1697" s="19"/>
      <c r="Y1697" s="19"/>
      <c r="XEU1697" s="189"/>
      <c r="XEV1697" s="189"/>
      <c r="XEW1697" s="189"/>
      <c r="XEX1697" s="189"/>
      <c r="XEY1697" s="189"/>
      <c r="XEZ1697" s="189"/>
      <c r="XFA1697" s="189"/>
      <c r="XFB1697" s="189"/>
      <c r="XFC1697" s="189"/>
      <c r="XFD1697" s="189"/>
    </row>
    <row r="1698" spans="1:25 16375:16384" s="54" customFormat="1" ht="42" customHeight="1" x14ac:dyDescent="0.2">
      <c r="A1698" s="60"/>
      <c r="B1698" s="60"/>
      <c r="C1698" s="61"/>
      <c r="D1698" s="61"/>
      <c r="E1698" s="61"/>
      <c r="F1698" s="61"/>
      <c r="G1698" s="61"/>
      <c r="H1698" s="61"/>
      <c r="I1698" s="60"/>
      <c r="J1698" s="60"/>
      <c r="K1698" s="87"/>
      <c r="L1698" s="62"/>
      <c r="M1698" s="63"/>
      <c r="N1698" s="64"/>
      <c r="O1698" s="58"/>
      <c r="P1698" s="64"/>
      <c r="Q1698" s="58"/>
      <c r="R1698" s="52"/>
      <c r="S1698" s="60"/>
      <c r="T1698" s="60"/>
      <c r="U1698" s="60"/>
      <c r="V1698" s="60"/>
      <c r="W1698" s="20"/>
      <c r="X1698" s="19"/>
      <c r="Y1698" s="19"/>
      <c r="XEU1698" s="189"/>
      <c r="XEV1698" s="189"/>
      <c r="XEW1698" s="189"/>
      <c r="XEX1698" s="189"/>
      <c r="XEY1698" s="189"/>
      <c r="XEZ1698" s="189"/>
      <c r="XFA1698" s="189"/>
      <c r="XFB1698" s="189"/>
      <c r="XFC1698" s="189"/>
      <c r="XFD1698" s="189"/>
    </row>
    <row r="1699" spans="1:25 16375:16384" s="54" customFormat="1" ht="42" customHeight="1" x14ac:dyDescent="0.2">
      <c r="A1699" s="60"/>
      <c r="B1699" s="60"/>
      <c r="C1699" s="61"/>
      <c r="D1699" s="61"/>
      <c r="E1699" s="61"/>
      <c r="F1699" s="61"/>
      <c r="G1699" s="61"/>
      <c r="H1699" s="61"/>
      <c r="I1699" s="60"/>
      <c r="J1699" s="60"/>
      <c r="K1699" s="87"/>
      <c r="L1699" s="62"/>
      <c r="M1699" s="63"/>
      <c r="N1699" s="64"/>
      <c r="O1699" s="58"/>
      <c r="P1699" s="64"/>
      <c r="Q1699" s="58"/>
      <c r="R1699" s="52"/>
      <c r="S1699" s="60"/>
      <c r="T1699" s="60"/>
      <c r="U1699" s="60"/>
      <c r="V1699" s="60"/>
      <c r="W1699" s="20"/>
      <c r="X1699" s="19"/>
      <c r="Y1699" s="19"/>
      <c r="XEU1699" s="189"/>
      <c r="XEV1699" s="189"/>
      <c r="XEW1699" s="189"/>
      <c r="XEX1699" s="189"/>
      <c r="XEY1699" s="189"/>
      <c r="XEZ1699" s="189"/>
      <c r="XFA1699" s="189"/>
      <c r="XFB1699" s="189"/>
      <c r="XFC1699" s="189"/>
      <c r="XFD1699" s="189"/>
    </row>
    <row r="1700" spans="1:25 16375:16384" s="54" customFormat="1" ht="42" customHeight="1" x14ac:dyDescent="0.2">
      <c r="A1700" s="60"/>
      <c r="B1700" s="60"/>
      <c r="C1700" s="61"/>
      <c r="D1700" s="61"/>
      <c r="E1700" s="61"/>
      <c r="F1700" s="61"/>
      <c r="G1700" s="61"/>
      <c r="H1700" s="61"/>
      <c r="I1700" s="60"/>
      <c r="J1700" s="60"/>
      <c r="K1700" s="87"/>
      <c r="L1700" s="62"/>
      <c r="M1700" s="63"/>
      <c r="N1700" s="64"/>
      <c r="O1700" s="58"/>
      <c r="P1700" s="64"/>
      <c r="Q1700" s="58"/>
      <c r="R1700" s="52"/>
      <c r="S1700" s="60"/>
      <c r="T1700" s="60"/>
      <c r="U1700" s="60"/>
      <c r="V1700" s="60"/>
      <c r="W1700" s="20"/>
      <c r="X1700" s="19"/>
      <c r="Y1700" s="19"/>
      <c r="XEU1700" s="189"/>
      <c r="XEV1700" s="189"/>
      <c r="XEW1700" s="189"/>
      <c r="XEX1700" s="189"/>
      <c r="XEY1700" s="189"/>
      <c r="XEZ1700" s="189"/>
      <c r="XFA1700" s="189"/>
      <c r="XFB1700" s="189"/>
      <c r="XFC1700" s="189"/>
      <c r="XFD1700" s="189"/>
    </row>
    <row r="1701" spans="1:25 16375:16384" s="54" customFormat="1" ht="42" customHeight="1" x14ac:dyDescent="0.2">
      <c r="A1701" s="60"/>
      <c r="B1701" s="60"/>
      <c r="C1701" s="61"/>
      <c r="D1701" s="61"/>
      <c r="E1701" s="61"/>
      <c r="F1701" s="61"/>
      <c r="G1701" s="61"/>
      <c r="H1701" s="61"/>
      <c r="I1701" s="60"/>
      <c r="J1701" s="60"/>
      <c r="K1701" s="87"/>
      <c r="L1701" s="62"/>
      <c r="M1701" s="63"/>
      <c r="N1701" s="64"/>
      <c r="O1701" s="58"/>
      <c r="P1701" s="64"/>
      <c r="Q1701" s="58"/>
      <c r="R1701" s="52"/>
      <c r="S1701" s="60"/>
      <c r="T1701" s="60"/>
      <c r="U1701" s="60"/>
      <c r="V1701" s="60"/>
      <c r="W1701" s="20"/>
      <c r="X1701" s="19"/>
      <c r="Y1701" s="19"/>
      <c r="XEU1701" s="189"/>
      <c r="XEV1701" s="189"/>
      <c r="XEW1701" s="189"/>
      <c r="XEX1701" s="189"/>
      <c r="XEY1701" s="189"/>
      <c r="XEZ1701" s="189"/>
      <c r="XFA1701" s="189"/>
      <c r="XFB1701" s="189"/>
      <c r="XFC1701" s="189"/>
      <c r="XFD1701" s="189"/>
    </row>
    <row r="1702" spans="1:25 16375:16384" s="54" customFormat="1" ht="42" customHeight="1" x14ac:dyDescent="0.2">
      <c r="A1702" s="60"/>
      <c r="B1702" s="60"/>
      <c r="C1702" s="61"/>
      <c r="D1702" s="61"/>
      <c r="E1702" s="61"/>
      <c r="F1702" s="61"/>
      <c r="G1702" s="61"/>
      <c r="H1702" s="61"/>
      <c r="I1702" s="60"/>
      <c r="J1702" s="60"/>
      <c r="K1702" s="87"/>
      <c r="L1702" s="62"/>
      <c r="M1702" s="63"/>
      <c r="N1702" s="64"/>
      <c r="O1702" s="58"/>
      <c r="P1702" s="64"/>
      <c r="Q1702" s="58"/>
      <c r="R1702" s="52"/>
      <c r="S1702" s="60"/>
      <c r="T1702" s="60"/>
      <c r="U1702" s="60"/>
      <c r="V1702" s="60"/>
      <c r="W1702" s="20"/>
      <c r="X1702" s="19"/>
      <c r="Y1702" s="19"/>
      <c r="XEU1702" s="189"/>
      <c r="XEV1702" s="189"/>
      <c r="XEW1702" s="189"/>
      <c r="XEX1702" s="189"/>
      <c r="XEY1702" s="189"/>
      <c r="XEZ1702" s="189"/>
      <c r="XFA1702" s="189"/>
      <c r="XFB1702" s="189"/>
      <c r="XFC1702" s="189"/>
      <c r="XFD1702" s="189"/>
    </row>
    <row r="1703" spans="1:25 16375:16384" s="54" customFormat="1" ht="42" customHeight="1" x14ac:dyDescent="0.2">
      <c r="A1703" s="60"/>
      <c r="B1703" s="60"/>
      <c r="C1703" s="61"/>
      <c r="D1703" s="61"/>
      <c r="E1703" s="61"/>
      <c r="F1703" s="61"/>
      <c r="G1703" s="61"/>
      <c r="H1703" s="61"/>
      <c r="I1703" s="60"/>
      <c r="J1703" s="60"/>
      <c r="K1703" s="87"/>
      <c r="L1703" s="62"/>
      <c r="M1703" s="63"/>
      <c r="N1703" s="64"/>
      <c r="O1703" s="58"/>
      <c r="P1703" s="64"/>
      <c r="Q1703" s="58"/>
      <c r="R1703" s="52"/>
      <c r="S1703" s="60"/>
      <c r="T1703" s="60"/>
      <c r="U1703" s="60"/>
      <c r="V1703" s="60"/>
      <c r="W1703" s="20"/>
      <c r="X1703" s="19"/>
      <c r="Y1703" s="19"/>
      <c r="XEU1703" s="189"/>
      <c r="XEV1703" s="189"/>
      <c r="XEW1703" s="189"/>
      <c r="XEX1703" s="189"/>
      <c r="XEY1703" s="189"/>
      <c r="XEZ1703" s="189"/>
      <c r="XFA1703" s="189"/>
      <c r="XFB1703" s="189"/>
      <c r="XFC1703" s="189"/>
      <c r="XFD1703" s="189"/>
    </row>
    <row r="1704" spans="1:25 16375:16384" s="54" customFormat="1" ht="42" customHeight="1" x14ac:dyDescent="0.2">
      <c r="A1704" s="60"/>
      <c r="B1704" s="60"/>
      <c r="C1704" s="61"/>
      <c r="D1704" s="61"/>
      <c r="E1704" s="61"/>
      <c r="F1704" s="61"/>
      <c r="G1704" s="61"/>
      <c r="H1704" s="61"/>
      <c r="I1704" s="60"/>
      <c r="J1704" s="60"/>
      <c r="K1704" s="87"/>
      <c r="L1704" s="62"/>
      <c r="M1704" s="63"/>
      <c r="N1704" s="64"/>
      <c r="O1704" s="58"/>
      <c r="P1704" s="64"/>
      <c r="Q1704" s="58"/>
      <c r="R1704" s="52"/>
      <c r="S1704" s="60"/>
      <c r="T1704" s="60"/>
      <c r="U1704" s="60"/>
      <c r="V1704" s="60"/>
      <c r="W1704" s="20"/>
      <c r="X1704" s="19"/>
      <c r="Y1704" s="19"/>
      <c r="XEU1704" s="189"/>
      <c r="XEV1704" s="189"/>
      <c r="XEW1704" s="189"/>
      <c r="XEX1704" s="189"/>
      <c r="XEY1704" s="189"/>
      <c r="XEZ1704" s="189"/>
      <c r="XFA1704" s="189"/>
      <c r="XFB1704" s="189"/>
      <c r="XFC1704" s="189"/>
      <c r="XFD1704" s="189"/>
    </row>
    <row r="1705" spans="1:25 16375:16384" s="54" customFormat="1" ht="42" customHeight="1" x14ac:dyDescent="0.2">
      <c r="A1705" s="60"/>
      <c r="B1705" s="60"/>
      <c r="C1705" s="61"/>
      <c r="D1705" s="61"/>
      <c r="E1705" s="61"/>
      <c r="F1705" s="61"/>
      <c r="G1705" s="61"/>
      <c r="H1705" s="61"/>
      <c r="I1705" s="60"/>
      <c r="J1705" s="60"/>
      <c r="K1705" s="87"/>
      <c r="L1705" s="62"/>
      <c r="M1705" s="63"/>
      <c r="N1705" s="64"/>
      <c r="O1705" s="58"/>
      <c r="P1705" s="64"/>
      <c r="Q1705" s="58"/>
      <c r="R1705" s="52"/>
      <c r="S1705" s="60"/>
      <c r="T1705" s="60"/>
      <c r="U1705" s="60"/>
      <c r="V1705" s="60"/>
      <c r="W1705" s="20"/>
      <c r="X1705" s="19"/>
      <c r="Y1705" s="19"/>
      <c r="XEU1705" s="189"/>
      <c r="XEV1705" s="189"/>
      <c r="XEW1705" s="189"/>
      <c r="XEX1705" s="189"/>
      <c r="XEY1705" s="189"/>
      <c r="XEZ1705" s="189"/>
      <c r="XFA1705" s="189"/>
      <c r="XFB1705" s="189"/>
      <c r="XFC1705" s="189"/>
      <c r="XFD1705" s="189"/>
    </row>
    <row r="1706" spans="1:25 16375:16384" s="54" customFormat="1" ht="42" customHeight="1" x14ac:dyDescent="0.2">
      <c r="A1706" s="60"/>
      <c r="B1706" s="60"/>
      <c r="C1706" s="61"/>
      <c r="D1706" s="61"/>
      <c r="E1706" s="61"/>
      <c r="F1706" s="61"/>
      <c r="G1706" s="61"/>
      <c r="H1706" s="61"/>
      <c r="I1706" s="60"/>
      <c r="J1706" s="60"/>
      <c r="K1706" s="87"/>
      <c r="L1706" s="62"/>
      <c r="M1706" s="63"/>
      <c r="N1706" s="64"/>
      <c r="O1706" s="58"/>
      <c r="P1706" s="64"/>
      <c r="Q1706" s="58"/>
      <c r="R1706" s="52"/>
      <c r="S1706" s="60"/>
      <c r="T1706" s="60"/>
      <c r="U1706" s="60"/>
      <c r="V1706" s="60"/>
      <c r="W1706" s="20"/>
      <c r="X1706" s="19"/>
      <c r="Y1706" s="19"/>
      <c r="XEU1706" s="189"/>
      <c r="XEV1706" s="189"/>
      <c r="XEW1706" s="189"/>
      <c r="XEX1706" s="189"/>
      <c r="XEY1706" s="189"/>
      <c r="XEZ1706" s="189"/>
      <c r="XFA1706" s="189"/>
      <c r="XFB1706" s="189"/>
      <c r="XFC1706" s="189"/>
      <c r="XFD1706" s="189"/>
    </row>
    <row r="1707" spans="1:25 16375:16384" s="54" customFormat="1" ht="42" customHeight="1" x14ac:dyDescent="0.2">
      <c r="A1707" s="60"/>
      <c r="B1707" s="60"/>
      <c r="C1707" s="61"/>
      <c r="D1707" s="61"/>
      <c r="E1707" s="61"/>
      <c r="F1707" s="61"/>
      <c r="G1707" s="61"/>
      <c r="H1707" s="61"/>
      <c r="I1707" s="60"/>
      <c r="J1707" s="60"/>
      <c r="K1707" s="87"/>
      <c r="L1707" s="62"/>
      <c r="M1707" s="63"/>
      <c r="N1707" s="64"/>
      <c r="O1707" s="58"/>
      <c r="P1707" s="64"/>
      <c r="Q1707" s="58"/>
      <c r="R1707" s="52"/>
      <c r="S1707" s="60"/>
      <c r="T1707" s="60"/>
      <c r="U1707" s="60"/>
      <c r="V1707" s="60"/>
      <c r="W1707" s="20"/>
      <c r="X1707" s="19"/>
      <c r="Y1707" s="19"/>
      <c r="XEU1707" s="189"/>
      <c r="XEV1707" s="189"/>
      <c r="XEW1707" s="189"/>
      <c r="XEX1707" s="189"/>
      <c r="XEY1707" s="189"/>
      <c r="XEZ1707" s="189"/>
      <c r="XFA1707" s="189"/>
      <c r="XFB1707" s="189"/>
      <c r="XFC1707" s="189"/>
      <c r="XFD1707" s="189"/>
    </row>
    <row r="1708" spans="1:25 16375:16384" s="54" customFormat="1" ht="42" customHeight="1" x14ac:dyDescent="0.2">
      <c r="A1708" s="60"/>
      <c r="B1708" s="60"/>
      <c r="C1708" s="61"/>
      <c r="D1708" s="61"/>
      <c r="E1708" s="61"/>
      <c r="F1708" s="61"/>
      <c r="G1708" s="61"/>
      <c r="H1708" s="61"/>
      <c r="I1708" s="60"/>
      <c r="J1708" s="60"/>
      <c r="K1708" s="87"/>
      <c r="L1708" s="62"/>
      <c r="M1708" s="63"/>
      <c r="N1708" s="64"/>
      <c r="O1708" s="58"/>
      <c r="P1708" s="64"/>
      <c r="Q1708" s="58"/>
      <c r="R1708" s="52"/>
      <c r="S1708" s="60"/>
      <c r="T1708" s="60"/>
      <c r="U1708" s="60"/>
      <c r="V1708" s="60"/>
      <c r="W1708" s="20"/>
      <c r="X1708" s="19"/>
      <c r="Y1708" s="19"/>
      <c r="XEU1708" s="189"/>
      <c r="XEV1708" s="189"/>
      <c r="XEW1708" s="189"/>
      <c r="XEX1708" s="189"/>
      <c r="XEY1708" s="189"/>
      <c r="XEZ1708" s="189"/>
      <c r="XFA1708" s="189"/>
      <c r="XFB1708" s="189"/>
      <c r="XFC1708" s="189"/>
      <c r="XFD1708" s="189"/>
    </row>
    <row r="1709" spans="1:25 16375:16384" s="54" customFormat="1" ht="42" customHeight="1" x14ac:dyDescent="0.2">
      <c r="A1709" s="60"/>
      <c r="B1709" s="60"/>
      <c r="C1709" s="61"/>
      <c r="D1709" s="61"/>
      <c r="E1709" s="61"/>
      <c r="F1709" s="61"/>
      <c r="G1709" s="61"/>
      <c r="H1709" s="61"/>
      <c r="I1709" s="60"/>
      <c r="J1709" s="60"/>
      <c r="K1709" s="87"/>
      <c r="L1709" s="62"/>
      <c r="M1709" s="63"/>
      <c r="N1709" s="64"/>
      <c r="O1709" s="58"/>
      <c r="P1709" s="64"/>
      <c r="Q1709" s="58"/>
      <c r="R1709" s="52"/>
      <c r="S1709" s="60"/>
      <c r="T1709" s="60"/>
      <c r="U1709" s="60"/>
      <c r="V1709" s="60"/>
      <c r="W1709" s="20"/>
      <c r="X1709" s="19"/>
      <c r="Y1709" s="19"/>
      <c r="XEU1709" s="189"/>
      <c r="XEV1709" s="189"/>
      <c r="XEW1709" s="189"/>
      <c r="XEX1709" s="189"/>
      <c r="XEY1709" s="189"/>
      <c r="XEZ1709" s="189"/>
      <c r="XFA1709" s="189"/>
      <c r="XFB1709" s="189"/>
      <c r="XFC1709" s="189"/>
      <c r="XFD1709" s="189"/>
    </row>
    <row r="1710" spans="1:25 16375:16384" s="54" customFormat="1" ht="42" customHeight="1" x14ac:dyDescent="0.2">
      <c r="A1710" s="60"/>
      <c r="B1710" s="60"/>
      <c r="C1710" s="61"/>
      <c r="D1710" s="61"/>
      <c r="E1710" s="61"/>
      <c r="F1710" s="61"/>
      <c r="G1710" s="61"/>
      <c r="H1710" s="61"/>
      <c r="I1710" s="60"/>
      <c r="J1710" s="60"/>
      <c r="K1710" s="87"/>
      <c r="L1710" s="62"/>
      <c r="M1710" s="63"/>
      <c r="N1710" s="64"/>
      <c r="O1710" s="58"/>
      <c r="P1710" s="64"/>
      <c r="Q1710" s="58"/>
      <c r="R1710" s="52"/>
      <c r="S1710" s="60"/>
      <c r="T1710" s="60"/>
      <c r="U1710" s="60"/>
      <c r="V1710" s="60"/>
      <c r="W1710" s="20"/>
      <c r="X1710" s="19"/>
      <c r="Y1710" s="19"/>
      <c r="XEU1710" s="189"/>
      <c r="XEV1710" s="189"/>
      <c r="XEW1710" s="189"/>
      <c r="XEX1710" s="189"/>
      <c r="XEY1710" s="189"/>
      <c r="XEZ1710" s="189"/>
      <c r="XFA1710" s="189"/>
      <c r="XFB1710" s="189"/>
      <c r="XFC1710" s="189"/>
      <c r="XFD1710" s="189"/>
    </row>
    <row r="1711" spans="1:25 16375:16384" s="54" customFormat="1" ht="42" customHeight="1" x14ac:dyDescent="0.2">
      <c r="A1711" s="60"/>
      <c r="B1711" s="60"/>
      <c r="C1711" s="61"/>
      <c r="D1711" s="61"/>
      <c r="E1711" s="61"/>
      <c r="F1711" s="61"/>
      <c r="G1711" s="61"/>
      <c r="H1711" s="61"/>
      <c r="I1711" s="60"/>
      <c r="J1711" s="60"/>
      <c r="K1711" s="87"/>
      <c r="L1711" s="62"/>
      <c r="M1711" s="63"/>
      <c r="N1711" s="64"/>
      <c r="O1711" s="58"/>
      <c r="P1711" s="64"/>
      <c r="Q1711" s="58"/>
      <c r="R1711" s="52"/>
      <c r="S1711" s="60"/>
      <c r="T1711" s="60"/>
      <c r="U1711" s="60"/>
      <c r="V1711" s="60"/>
      <c r="W1711" s="20"/>
      <c r="X1711" s="19"/>
      <c r="Y1711" s="19"/>
      <c r="XEU1711" s="189"/>
      <c r="XEV1711" s="189"/>
      <c r="XEW1711" s="189"/>
      <c r="XEX1711" s="189"/>
      <c r="XEY1711" s="189"/>
      <c r="XEZ1711" s="189"/>
      <c r="XFA1711" s="189"/>
      <c r="XFB1711" s="189"/>
      <c r="XFC1711" s="189"/>
      <c r="XFD1711" s="189"/>
    </row>
    <row r="1712" spans="1:25 16375:16384" s="54" customFormat="1" ht="42" customHeight="1" x14ac:dyDescent="0.2">
      <c r="A1712" s="60"/>
      <c r="B1712" s="60"/>
      <c r="C1712" s="61"/>
      <c r="D1712" s="61"/>
      <c r="E1712" s="61"/>
      <c r="F1712" s="61"/>
      <c r="G1712" s="61"/>
      <c r="H1712" s="61"/>
      <c r="I1712" s="60"/>
      <c r="J1712" s="60"/>
      <c r="K1712" s="87"/>
      <c r="L1712" s="62"/>
      <c r="M1712" s="63"/>
      <c r="N1712" s="64"/>
      <c r="O1712" s="58"/>
      <c r="P1712" s="64"/>
      <c r="Q1712" s="58"/>
      <c r="R1712" s="52"/>
      <c r="S1712" s="60"/>
      <c r="T1712" s="60"/>
      <c r="U1712" s="60"/>
      <c r="V1712" s="60"/>
      <c r="W1712" s="20"/>
      <c r="X1712" s="19"/>
      <c r="Y1712" s="19"/>
      <c r="XEU1712" s="189"/>
      <c r="XEV1712" s="189"/>
      <c r="XEW1712" s="189"/>
      <c r="XEX1712" s="189"/>
      <c r="XEY1712" s="189"/>
      <c r="XEZ1712" s="189"/>
      <c r="XFA1712" s="189"/>
      <c r="XFB1712" s="189"/>
      <c r="XFC1712" s="189"/>
      <c r="XFD1712" s="189"/>
    </row>
    <row r="1713" spans="1:25 16375:16384" s="54" customFormat="1" ht="42" customHeight="1" x14ac:dyDescent="0.2">
      <c r="A1713" s="60"/>
      <c r="B1713" s="60"/>
      <c r="C1713" s="61"/>
      <c r="D1713" s="61"/>
      <c r="E1713" s="61"/>
      <c r="F1713" s="61"/>
      <c r="G1713" s="61"/>
      <c r="H1713" s="61"/>
      <c r="I1713" s="60"/>
      <c r="J1713" s="60"/>
      <c r="K1713" s="87"/>
      <c r="L1713" s="62"/>
      <c r="M1713" s="63"/>
      <c r="N1713" s="64"/>
      <c r="O1713" s="58"/>
      <c r="P1713" s="64"/>
      <c r="Q1713" s="58"/>
      <c r="R1713" s="52"/>
      <c r="S1713" s="60"/>
      <c r="T1713" s="60"/>
      <c r="U1713" s="60"/>
      <c r="V1713" s="60"/>
      <c r="W1713" s="20"/>
      <c r="X1713" s="19"/>
      <c r="Y1713" s="19"/>
      <c r="XEU1713" s="189"/>
      <c r="XEV1713" s="189"/>
      <c r="XEW1713" s="189"/>
      <c r="XEX1713" s="189"/>
      <c r="XEY1713" s="189"/>
      <c r="XEZ1713" s="189"/>
      <c r="XFA1713" s="189"/>
      <c r="XFB1713" s="189"/>
      <c r="XFC1713" s="189"/>
      <c r="XFD1713" s="189"/>
    </row>
    <row r="1714" spans="1:25 16375:16384" s="54" customFormat="1" ht="42" customHeight="1" x14ac:dyDescent="0.2">
      <c r="A1714" s="60"/>
      <c r="B1714" s="60"/>
      <c r="C1714" s="61"/>
      <c r="D1714" s="61"/>
      <c r="E1714" s="61"/>
      <c r="F1714" s="61"/>
      <c r="G1714" s="61"/>
      <c r="H1714" s="61"/>
      <c r="I1714" s="60"/>
      <c r="J1714" s="60"/>
      <c r="K1714" s="87"/>
      <c r="L1714" s="62"/>
      <c r="M1714" s="63"/>
      <c r="N1714" s="64"/>
      <c r="O1714" s="58"/>
      <c r="P1714" s="64"/>
      <c r="Q1714" s="58"/>
      <c r="R1714" s="52"/>
      <c r="S1714" s="60"/>
      <c r="T1714" s="60"/>
      <c r="U1714" s="60"/>
      <c r="V1714" s="60"/>
      <c r="W1714" s="20"/>
      <c r="X1714" s="19"/>
      <c r="Y1714" s="19"/>
      <c r="XEU1714" s="189"/>
      <c r="XEV1714" s="189"/>
      <c r="XEW1714" s="189"/>
      <c r="XEX1714" s="189"/>
      <c r="XEY1714" s="189"/>
      <c r="XEZ1714" s="189"/>
      <c r="XFA1714" s="189"/>
      <c r="XFB1714" s="189"/>
      <c r="XFC1714" s="189"/>
      <c r="XFD1714" s="189"/>
    </row>
    <row r="1715" spans="1:25 16375:16384" s="54" customFormat="1" ht="42" customHeight="1" x14ac:dyDescent="0.2">
      <c r="A1715" s="60"/>
      <c r="B1715" s="60"/>
      <c r="C1715" s="61"/>
      <c r="D1715" s="61"/>
      <c r="E1715" s="61"/>
      <c r="F1715" s="61"/>
      <c r="G1715" s="61"/>
      <c r="H1715" s="61"/>
      <c r="I1715" s="60"/>
      <c r="J1715" s="60"/>
      <c r="K1715" s="87"/>
      <c r="L1715" s="62"/>
      <c r="M1715" s="63"/>
      <c r="N1715" s="64"/>
      <c r="O1715" s="58"/>
      <c r="P1715" s="64"/>
      <c r="Q1715" s="58"/>
      <c r="R1715" s="52"/>
      <c r="S1715" s="60"/>
      <c r="T1715" s="60"/>
      <c r="U1715" s="60"/>
      <c r="V1715" s="60"/>
      <c r="W1715" s="20"/>
      <c r="X1715" s="19"/>
      <c r="Y1715" s="19"/>
      <c r="XEU1715" s="189"/>
      <c r="XEV1715" s="189"/>
      <c r="XEW1715" s="189"/>
      <c r="XEX1715" s="189"/>
      <c r="XEY1715" s="189"/>
      <c r="XEZ1715" s="189"/>
      <c r="XFA1715" s="189"/>
      <c r="XFB1715" s="189"/>
      <c r="XFC1715" s="189"/>
      <c r="XFD1715" s="189"/>
    </row>
    <row r="1716" spans="1:25 16375:16384" s="54" customFormat="1" ht="42" customHeight="1" x14ac:dyDescent="0.2">
      <c r="A1716" s="60"/>
      <c r="B1716" s="60"/>
      <c r="C1716" s="61"/>
      <c r="D1716" s="61"/>
      <c r="E1716" s="61"/>
      <c r="F1716" s="61"/>
      <c r="G1716" s="61"/>
      <c r="H1716" s="61"/>
      <c r="I1716" s="60"/>
      <c r="J1716" s="60"/>
      <c r="K1716" s="87"/>
      <c r="L1716" s="62"/>
      <c r="M1716" s="63"/>
      <c r="N1716" s="64"/>
      <c r="O1716" s="58"/>
      <c r="P1716" s="64"/>
      <c r="Q1716" s="58"/>
      <c r="R1716" s="52"/>
      <c r="S1716" s="60"/>
      <c r="T1716" s="60"/>
      <c r="U1716" s="60"/>
      <c r="V1716" s="60"/>
      <c r="W1716" s="20"/>
      <c r="X1716" s="19"/>
      <c r="Y1716" s="19"/>
      <c r="XEU1716" s="189"/>
      <c r="XEV1716" s="189"/>
      <c r="XEW1716" s="189"/>
      <c r="XEX1716" s="189"/>
      <c r="XEY1716" s="189"/>
      <c r="XEZ1716" s="189"/>
      <c r="XFA1716" s="189"/>
      <c r="XFB1716" s="189"/>
      <c r="XFC1716" s="189"/>
      <c r="XFD1716" s="189"/>
    </row>
    <row r="1717" spans="1:25 16375:16384" s="54" customFormat="1" ht="42" customHeight="1" x14ac:dyDescent="0.2">
      <c r="A1717" s="60"/>
      <c r="B1717" s="60"/>
      <c r="C1717" s="61"/>
      <c r="D1717" s="61"/>
      <c r="E1717" s="61"/>
      <c r="F1717" s="61"/>
      <c r="G1717" s="61"/>
      <c r="H1717" s="61"/>
      <c r="I1717" s="60"/>
      <c r="J1717" s="60"/>
      <c r="K1717" s="87"/>
      <c r="L1717" s="62"/>
      <c r="M1717" s="63"/>
      <c r="N1717" s="64"/>
      <c r="O1717" s="58"/>
      <c r="P1717" s="64"/>
      <c r="Q1717" s="58"/>
      <c r="R1717" s="52"/>
      <c r="S1717" s="60"/>
      <c r="T1717" s="60"/>
      <c r="U1717" s="60"/>
      <c r="V1717" s="60"/>
      <c r="W1717" s="20"/>
      <c r="X1717" s="19"/>
      <c r="Y1717" s="19"/>
      <c r="XEU1717" s="189"/>
      <c r="XEV1717" s="189"/>
      <c r="XEW1717" s="189"/>
      <c r="XEX1717" s="189"/>
      <c r="XEY1717" s="189"/>
      <c r="XEZ1717" s="189"/>
      <c r="XFA1717" s="189"/>
      <c r="XFB1717" s="189"/>
      <c r="XFC1717" s="189"/>
      <c r="XFD1717" s="189"/>
    </row>
    <row r="1718" spans="1:25 16375:16384" s="54" customFormat="1" ht="42" customHeight="1" x14ac:dyDescent="0.2">
      <c r="A1718" s="60"/>
      <c r="B1718" s="60"/>
      <c r="C1718" s="61"/>
      <c r="D1718" s="61"/>
      <c r="E1718" s="61"/>
      <c r="F1718" s="61"/>
      <c r="G1718" s="61"/>
      <c r="H1718" s="61"/>
      <c r="I1718" s="60"/>
      <c r="J1718" s="60"/>
      <c r="K1718" s="87"/>
      <c r="L1718" s="62"/>
      <c r="M1718" s="63"/>
      <c r="N1718" s="64"/>
      <c r="O1718" s="58"/>
      <c r="P1718" s="64"/>
      <c r="Q1718" s="58"/>
      <c r="R1718" s="52"/>
      <c r="S1718" s="60"/>
      <c r="T1718" s="60"/>
      <c r="U1718" s="60"/>
      <c r="V1718" s="60"/>
      <c r="W1718" s="20"/>
      <c r="X1718" s="19"/>
      <c r="Y1718" s="19"/>
      <c r="XEU1718" s="189"/>
      <c r="XEV1718" s="189"/>
      <c r="XEW1718" s="189"/>
      <c r="XEX1718" s="189"/>
      <c r="XEY1718" s="189"/>
      <c r="XEZ1718" s="189"/>
      <c r="XFA1718" s="189"/>
      <c r="XFB1718" s="189"/>
      <c r="XFC1718" s="189"/>
      <c r="XFD1718" s="189"/>
    </row>
    <row r="1719" spans="1:25 16375:16384" s="54" customFormat="1" ht="42" customHeight="1" x14ac:dyDescent="0.2">
      <c r="A1719" s="60"/>
      <c r="B1719" s="60"/>
      <c r="C1719" s="61"/>
      <c r="D1719" s="61"/>
      <c r="E1719" s="61"/>
      <c r="F1719" s="61"/>
      <c r="G1719" s="61"/>
      <c r="H1719" s="61"/>
      <c r="I1719" s="60"/>
      <c r="J1719" s="60"/>
      <c r="K1719" s="87"/>
      <c r="L1719" s="62"/>
      <c r="M1719" s="63"/>
      <c r="N1719" s="64"/>
      <c r="O1719" s="58"/>
      <c r="P1719" s="64"/>
      <c r="Q1719" s="58"/>
      <c r="R1719" s="52"/>
      <c r="S1719" s="60"/>
      <c r="T1719" s="60"/>
      <c r="U1719" s="60"/>
      <c r="V1719" s="60"/>
      <c r="W1719" s="20"/>
      <c r="X1719" s="19"/>
      <c r="Y1719" s="19"/>
      <c r="XEU1719" s="189"/>
      <c r="XEV1719" s="189"/>
      <c r="XEW1719" s="189"/>
      <c r="XEX1719" s="189"/>
      <c r="XEY1719" s="189"/>
      <c r="XEZ1719" s="189"/>
      <c r="XFA1719" s="189"/>
      <c r="XFB1719" s="189"/>
      <c r="XFC1719" s="189"/>
      <c r="XFD1719" s="189"/>
    </row>
    <row r="1720" spans="1:25 16375:16384" s="54" customFormat="1" ht="42" customHeight="1" x14ac:dyDescent="0.2">
      <c r="A1720" s="60"/>
      <c r="B1720" s="60"/>
      <c r="C1720" s="61"/>
      <c r="D1720" s="61"/>
      <c r="E1720" s="61"/>
      <c r="F1720" s="61"/>
      <c r="G1720" s="61"/>
      <c r="H1720" s="61"/>
      <c r="I1720" s="60"/>
      <c r="J1720" s="60"/>
      <c r="K1720" s="87"/>
      <c r="L1720" s="62"/>
      <c r="M1720" s="63"/>
      <c r="N1720" s="64"/>
      <c r="O1720" s="58"/>
      <c r="P1720" s="64"/>
      <c r="Q1720" s="58"/>
      <c r="R1720" s="52"/>
      <c r="S1720" s="60"/>
      <c r="T1720" s="60"/>
      <c r="U1720" s="60"/>
      <c r="V1720" s="60"/>
      <c r="W1720" s="20"/>
      <c r="X1720" s="19"/>
      <c r="Y1720" s="19"/>
      <c r="XEU1720" s="189"/>
      <c r="XEV1720" s="189"/>
      <c r="XEW1720" s="189"/>
      <c r="XEX1720" s="189"/>
      <c r="XEY1720" s="189"/>
      <c r="XEZ1720" s="189"/>
      <c r="XFA1720" s="189"/>
      <c r="XFB1720" s="189"/>
      <c r="XFC1720" s="189"/>
      <c r="XFD1720" s="189"/>
    </row>
    <row r="1721" spans="1:25 16375:16384" s="54" customFormat="1" ht="42" customHeight="1" x14ac:dyDescent="0.2">
      <c r="A1721" s="60"/>
      <c r="B1721" s="60"/>
      <c r="C1721" s="61"/>
      <c r="D1721" s="61"/>
      <c r="E1721" s="61"/>
      <c r="F1721" s="61"/>
      <c r="G1721" s="61"/>
      <c r="H1721" s="61"/>
      <c r="I1721" s="60"/>
      <c r="J1721" s="60"/>
      <c r="K1721" s="87"/>
      <c r="L1721" s="62"/>
      <c r="M1721" s="63"/>
      <c r="N1721" s="64"/>
      <c r="O1721" s="58"/>
      <c r="P1721" s="64"/>
      <c r="Q1721" s="58"/>
      <c r="R1721" s="52"/>
      <c r="S1721" s="60"/>
      <c r="T1721" s="60"/>
      <c r="U1721" s="60"/>
      <c r="V1721" s="60"/>
      <c r="W1721" s="20"/>
      <c r="X1721" s="19"/>
      <c r="Y1721" s="19"/>
      <c r="XEU1721" s="189"/>
      <c r="XEV1721" s="189"/>
      <c r="XEW1721" s="189"/>
      <c r="XEX1721" s="189"/>
      <c r="XEY1721" s="189"/>
      <c r="XEZ1721" s="189"/>
      <c r="XFA1721" s="189"/>
      <c r="XFB1721" s="189"/>
      <c r="XFC1721" s="189"/>
      <c r="XFD1721" s="189"/>
    </row>
    <row r="1722" spans="1:25 16375:16384" s="54" customFormat="1" ht="42" customHeight="1" x14ac:dyDescent="0.2">
      <c r="A1722" s="60"/>
      <c r="B1722" s="60"/>
      <c r="C1722" s="61"/>
      <c r="D1722" s="61"/>
      <c r="E1722" s="61"/>
      <c r="F1722" s="61"/>
      <c r="G1722" s="61"/>
      <c r="H1722" s="61"/>
      <c r="I1722" s="60"/>
      <c r="J1722" s="60"/>
      <c r="K1722" s="87"/>
      <c r="L1722" s="62"/>
      <c r="M1722" s="63"/>
      <c r="N1722" s="64"/>
      <c r="O1722" s="58"/>
      <c r="P1722" s="64"/>
      <c r="Q1722" s="58"/>
      <c r="R1722" s="52"/>
      <c r="S1722" s="60"/>
      <c r="T1722" s="60"/>
      <c r="U1722" s="60"/>
      <c r="V1722" s="60"/>
      <c r="W1722" s="20"/>
      <c r="X1722" s="19"/>
      <c r="Y1722" s="19"/>
      <c r="XEU1722" s="189"/>
      <c r="XEV1722" s="189"/>
      <c r="XEW1722" s="189"/>
      <c r="XEX1722" s="189"/>
      <c r="XEY1722" s="189"/>
      <c r="XEZ1722" s="189"/>
      <c r="XFA1722" s="189"/>
      <c r="XFB1722" s="189"/>
      <c r="XFC1722" s="189"/>
      <c r="XFD1722" s="189"/>
    </row>
    <row r="1723" spans="1:25 16375:16384" s="54" customFormat="1" ht="42" customHeight="1" x14ac:dyDescent="0.2">
      <c r="A1723" s="60"/>
      <c r="B1723" s="60"/>
      <c r="C1723" s="61"/>
      <c r="D1723" s="61"/>
      <c r="E1723" s="61"/>
      <c r="F1723" s="61"/>
      <c r="G1723" s="61"/>
      <c r="H1723" s="61"/>
      <c r="I1723" s="60"/>
      <c r="J1723" s="60"/>
      <c r="K1723" s="87"/>
      <c r="L1723" s="62"/>
      <c r="M1723" s="63"/>
      <c r="N1723" s="64"/>
      <c r="O1723" s="58"/>
      <c r="P1723" s="64"/>
      <c r="Q1723" s="58"/>
      <c r="R1723" s="52"/>
      <c r="S1723" s="60"/>
      <c r="T1723" s="60"/>
      <c r="U1723" s="60"/>
      <c r="V1723" s="60"/>
      <c r="W1723" s="20"/>
      <c r="X1723" s="19"/>
      <c r="Y1723" s="19"/>
      <c r="XEU1723" s="189"/>
      <c r="XEV1723" s="189"/>
      <c r="XEW1723" s="189"/>
      <c r="XEX1723" s="189"/>
      <c r="XEY1723" s="189"/>
      <c r="XEZ1723" s="189"/>
      <c r="XFA1723" s="189"/>
      <c r="XFB1723" s="189"/>
      <c r="XFC1723" s="189"/>
      <c r="XFD1723" s="189"/>
    </row>
    <row r="1724" spans="1:25 16375:16384" s="54" customFormat="1" ht="42" customHeight="1" x14ac:dyDescent="0.2">
      <c r="A1724" s="60"/>
      <c r="B1724" s="60"/>
      <c r="C1724" s="61"/>
      <c r="D1724" s="61"/>
      <c r="E1724" s="61"/>
      <c r="F1724" s="61"/>
      <c r="G1724" s="61"/>
      <c r="H1724" s="61"/>
      <c r="I1724" s="60"/>
      <c r="J1724" s="60"/>
      <c r="K1724" s="87"/>
      <c r="L1724" s="62"/>
      <c r="M1724" s="63"/>
      <c r="N1724" s="64"/>
      <c r="O1724" s="58"/>
      <c r="P1724" s="64"/>
      <c r="Q1724" s="58"/>
      <c r="R1724" s="52"/>
      <c r="S1724" s="60"/>
      <c r="T1724" s="60"/>
      <c r="U1724" s="60"/>
      <c r="V1724" s="60"/>
      <c r="W1724" s="20"/>
      <c r="X1724" s="19"/>
      <c r="Y1724" s="19"/>
      <c r="XEU1724" s="189"/>
      <c r="XEV1724" s="189"/>
      <c r="XEW1724" s="189"/>
      <c r="XEX1724" s="189"/>
      <c r="XEY1724" s="189"/>
      <c r="XEZ1724" s="189"/>
      <c r="XFA1724" s="189"/>
      <c r="XFB1724" s="189"/>
      <c r="XFC1724" s="189"/>
      <c r="XFD1724" s="189"/>
    </row>
    <row r="1725" spans="1:25 16375:16384" s="54" customFormat="1" ht="42" customHeight="1" x14ac:dyDescent="0.2">
      <c r="A1725" s="60"/>
      <c r="B1725" s="60"/>
      <c r="C1725" s="61"/>
      <c r="D1725" s="61"/>
      <c r="E1725" s="61"/>
      <c r="F1725" s="61"/>
      <c r="G1725" s="61"/>
      <c r="H1725" s="61"/>
      <c r="I1725" s="60"/>
      <c r="J1725" s="60"/>
      <c r="K1725" s="87"/>
      <c r="L1725" s="62"/>
      <c r="M1725" s="63"/>
      <c r="N1725" s="64"/>
      <c r="O1725" s="58"/>
      <c r="P1725" s="64"/>
      <c r="Q1725" s="58"/>
      <c r="R1725" s="52"/>
      <c r="S1725" s="60"/>
      <c r="T1725" s="60"/>
      <c r="U1725" s="60"/>
      <c r="V1725" s="60"/>
      <c r="W1725" s="20"/>
      <c r="X1725" s="19"/>
      <c r="Y1725" s="19"/>
      <c r="XEU1725" s="189"/>
      <c r="XEV1725" s="189"/>
      <c r="XEW1725" s="189"/>
      <c r="XEX1725" s="189"/>
      <c r="XEY1725" s="189"/>
      <c r="XEZ1725" s="189"/>
      <c r="XFA1725" s="189"/>
      <c r="XFB1725" s="189"/>
      <c r="XFC1725" s="189"/>
      <c r="XFD1725" s="189"/>
    </row>
    <row r="1726" spans="1:25 16375:16384" s="54" customFormat="1" ht="42" customHeight="1" x14ac:dyDescent="0.2">
      <c r="A1726" s="60"/>
      <c r="B1726" s="60"/>
      <c r="C1726" s="61"/>
      <c r="D1726" s="61"/>
      <c r="E1726" s="61"/>
      <c r="F1726" s="61"/>
      <c r="G1726" s="61"/>
      <c r="H1726" s="61"/>
      <c r="I1726" s="60"/>
      <c r="J1726" s="60"/>
      <c r="K1726" s="87"/>
      <c r="L1726" s="62"/>
      <c r="M1726" s="63"/>
      <c r="N1726" s="64"/>
      <c r="O1726" s="58"/>
      <c r="P1726" s="64"/>
      <c r="Q1726" s="58"/>
      <c r="R1726" s="52"/>
      <c r="S1726" s="60"/>
      <c r="T1726" s="60"/>
      <c r="U1726" s="60"/>
      <c r="V1726" s="60"/>
      <c r="W1726" s="20"/>
      <c r="X1726" s="19"/>
      <c r="Y1726" s="19"/>
      <c r="XEU1726" s="189"/>
      <c r="XEV1726" s="189"/>
      <c r="XEW1726" s="189"/>
      <c r="XEX1726" s="189"/>
      <c r="XEY1726" s="189"/>
      <c r="XEZ1726" s="189"/>
      <c r="XFA1726" s="189"/>
      <c r="XFB1726" s="189"/>
      <c r="XFC1726" s="189"/>
      <c r="XFD1726" s="189"/>
    </row>
    <row r="1727" spans="1:25 16375:16384" s="54" customFormat="1" ht="42" customHeight="1" x14ac:dyDescent="0.2">
      <c r="A1727" s="60"/>
      <c r="B1727" s="60"/>
      <c r="C1727" s="61"/>
      <c r="D1727" s="61"/>
      <c r="E1727" s="61"/>
      <c r="F1727" s="61"/>
      <c r="G1727" s="61"/>
      <c r="H1727" s="61"/>
      <c r="I1727" s="60"/>
      <c r="J1727" s="60"/>
      <c r="K1727" s="87"/>
      <c r="L1727" s="62"/>
      <c r="M1727" s="63"/>
      <c r="N1727" s="64"/>
      <c r="O1727" s="58"/>
      <c r="P1727" s="64"/>
      <c r="Q1727" s="58"/>
      <c r="R1727" s="52"/>
      <c r="S1727" s="60"/>
      <c r="T1727" s="60"/>
      <c r="U1727" s="60"/>
      <c r="V1727" s="60"/>
      <c r="W1727" s="20"/>
      <c r="X1727" s="19"/>
      <c r="Y1727" s="19"/>
      <c r="XEU1727" s="189"/>
      <c r="XEV1727" s="189"/>
      <c r="XEW1727" s="189"/>
      <c r="XEX1727" s="189"/>
      <c r="XEY1727" s="189"/>
      <c r="XEZ1727" s="189"/>
      <c r="XFA1727" s="189"/>
      <c r="XFB1727" s="189"/>
      <c r="XFC1727" s="189"/>
      <c r="XFD1727" s="189"/>
    </row>
    <row r="1728" spans="1:25 16375:16384" s="54" customFormat="1" ht="42" customHeight="1" x14ac:dyDescent="0.2">
      <c r="A1728" s="60"/>
      <c r="B1728" s="60"/>
      <c r="C1728" s="61"/>
      <c r="D1728" s="61"/>
      <c r="E1728" s="61"/>
      <c r="F1728" s="61"/>
      <c r="G1728" s="61"/>
      <c r="H1728" s="61"/>
      <c r="I1728" s="60"/>
      <c r="J1728" s="60"/>
      <c r="K1728" s="87"/>
      <c r="L1728" s="62"/>
      <c r="M1728" s="63"/>
      <c r="N1728" s="64"/>
      <c r="O1728" s="58"/>
      <c r="P1728" s="64"/>
      <c r="Q1728" s="58"/>
      <c r="R1728" s="52"/>
      <c r="S1728" s="60"/>
      <c r="T1728" s="60"/>
      <c r="U1728" s="60"/>
      <c r="V1728" s="60"/>
      <c r="W1728" s="20"/>
      <c r="X1728" s="19"/>
      <c r="Y1728" s="19"/>
      <c r="XEU1728" s="189"/>
      <c r="XEV1728" s="189"/>
      <c r="XEW1728" s="189"/>
      <c r="XEX1728" s="189"/>
      <c r="XEY1728" s="189"/>
      <c r="XEZ1728" s="189"/>
      <c r="XFA1728" s="189"/>
      <c r="XFB1728" s="189"/>
      <c r="XFC1728" s="189"/>
      <c r="XFD1728" s="189"/>
    </row>
    <row r="1729" spans="1:25 16375:16384" s="54" customFormat="1" ht="42" customHeight="1" x14ac:dyDescent="0.2">
      <c r="A1729" s="60"/>
      <c r="B1729" s="60"/>
      <c r="C1729" s="61"/>
      <c r="D1729" s="61"/>
      <c r="E1729" s="61"/>
      <c r="F1729" s="61"/>
      <c r="G1729" s="61"/>
      <c r="H1729" s="61"/>
      <c r="I1729" s="60"/>
      <c r="J1729" s="60"/>
      <c r="K1729" s="87"/>
      <c r="L1729" s="62"/>
      <c r="M1729" s="63"/>
      <c r="N1729" s="64"/>
      <c r="O1729" s="58"/>
      <c r="P1729" s="64"/>
      <c r="Q1729" s="58"/>
      <c r="R1729" s="52"/>
      <c r="S1729" s="60"/>
      <c r="T1729" s="60"/>
      <c r="U1729" s="60"/>
      <c r="V1729" s="60"/>
      <c r="W1729" s="20"/>
      <c r="X1729" s="19"/>
      <c r="Y1729" s="19"/>
      <c r="XEU1729" s="189"/>
      <c r="XEV1729" s="189"/>
      <c r="XEW1729" s="189"/>
      <c r="XEX1729" s="189"/>
      <c r="XEY1729" s="189"/>
      <c r="XEZ1729" s="189"/>
      <c r="XFA1729" s="189"/>
      <c r="XFB1729" s="189"/>
      <c r="XFC1729" s="189"/>
      <c r="XFD1729" s="189"/>
    </row>
    <row r="1730" spans="1:25 16375:16384" s="54" customFormat="1" ht="42" customHeight="1" x14ac:dyDescent="0.2">
      <c r="A1730" s="60"/>
      <c r="B1730" s="60"/>
      <c r="C1730" s="61"/>
      <c r="D1730" s="61"/>
      <c r="E1730" s="61"/>
      <c r="F1730" s="61"/>
      <c r="G1730" s="61"/>
      <c r="H1730" s="61"/>
      <c r="I1730" s="60"/>
      <c r="J1730" s="60"/>
      <c r="K1730" s="87"/>
      <c r="L1730" s="62"/>
      <c r="M1730" s="63"/>
      <c r="N1730" s="64"/>
      <c r="O1730" s="58"/>
      <c r="P1730" s="64"/>
      <c r="Q1730" s="58"/>
      <c r="R1730" s="52"/>
      <c r="S1730" s="60"/>
      <c r="T1730" s="60"/>
      <c r="U1730" s="60"/>
      <c r="V1730" s="60"/>
      <c r="W1730" s="20"/>
      <c r="X1730" s="19"/>
      <c r="Y1730" s="19"/>
      <c r="XEU1730" s="189"/>
      <c r="XEV1730" s="189"/>
      <c r="XEW1730" s="189"/>
      <c r="XEX1730" s="189"/>
      <c r="XEY1730" s="189"/>
      <c r="XEZ1730" s="189"/>
      <c r="XFA1730" s="189"/>
      <c r="XFB1730" s="189"/>
      <c r="XFC1730" s="189"/>
      <c r="XFD1730" s="189"/>
    </row>
    <row r="1731" spans="1:25 16375:16384" s="54" customFormat="1" ht="42" customHeight="1" x14ac:dyDescent="0.2">
      <c r="A1731" s="60"/>
      <c r="B1731" s="60"/>
      <c r="C1731" s="61"/>
      <c r="D1731" s="61"/>
      <c r="E1731" s="61"/>
      <c r="F1731" s="61"/>
      <c r="G1731" s="61"/>
      <c r="H1731" s="61"/>
      <c r="I1731" s="60"/>
      <c r="J1731" s="60"/>
      <c r="K1731" s="87"/>
      <c r="L1731" s="62"/>
      <c r="M1731" s="63"/>
      <c r="N1731" s="64"/>
      <c r="O1731" s="58"/>
      <c r="P1731" s="64"/>
      <c r="Q1731" s="58"/>
      <c r="R1731" s="52"/>
      <c r="S1731" s="60"/>
      <c r="T1731" s="60"/>
      <c r="U1731" s="60"/>
      <c r="V1731" s="60"/>
      <c r="W1731" s="20"/>
      <c r="X1731" s="19"/>
      <c r="Y1731" s="19"/>
      <c r="XEU1731" s="189"/>
      <c r="XEV1731" s="189"/>
      <c r="XEW1731" s="189"/>
      <c r="XEX1731" s="189"/>
      <c r="XEY1731" s="189"/>
      <c r="XEZ1731" s="189"/>
      <c r="XFA1731" s="189"/>
      <c r="XFB1731" s="189"/>
      <c r="XFC1731" s="189"/>
      <c r="XFD1731" s="189"/>
    </row>
    <row r="1732" spans="1:25 16375:16384" s="54" customFormat="1" ht="42" customHeight="1" x14ac:dyDescent="0.2">
      <c r="A1732" s="60"/>
      <c r="B1732" s="60"/>
      <c r="C1732" s="61"/>
      <c r="D1732" s="61"/>
      <c r="E1732" s="61"/>
      <c r="F1732" s="61"/>
      <c r="G1732" s="61"/>
      <c r="H1732" s="61"/>
      <c r="I1732" s="60"/>
      <c r="J1732" s="60"/>
      <c r="K1732" s="87"/>
      <c r="L1732" s="62"/>
      <c r="M1732" s="63"/>
      <c r="N1732" s="64"/>
      <c r="O1732" s="58"/>
      <c r="P1732" s="64"/>
      <c r="Q1732" s="58"/>
      <c r="R1732" s="52"/>
      <c r="S1732" s="60"/>
      <c r="T1732" s="60"/>
      <c r="U1732" s="60"/>
      <c r="V1732" s="60"/>
      <c r="W1732" s="20"/>
      <c r="X1732" s="19"/>
      <c r="Y1732" s="19"/>
      <c r="XEU1732" s="189"/>
      <c r="XEV1732" s="189"/>
      <c r="XEW1732" s="189"/>
      <c r="XEX1732" s="189"/>
      <c r="XEY1732" s="189"/>
      <c r="XEZ1732" s="189"/>
      <c r="XFA1732" s="189"/>
      <c r="XFB1732" s="189"/>
      <c r="XFC1732" s="189"/>
      <c r="XFD1732" s="189"/>
    </row>
    <row r="1733" spans="1:25 16375:16384" s="54" customFormat="1" ht="42" customHeight="1" x14ac:dyDescent="0.2">
      <c r="A1733" s="60"/>
      <c r="B1733" s="60"/>
      <c r="C1733" s="61"/>
      <c r="D1733" s="61"/>
      <c r="E1733" s="61"/>
      <c r="F1733" s="61"/>
      <c r="G1733" s="61"/>
      <c r="H1733" s="61"/>
      <c r="I1733" s="60"/>
      <c r="J1733" s="60"/>
      <c r="K1733" s="87"/>
      <c r="L1733" s="62"/>
      <c r="M1733" s="63"/>
      <c r="N1733" s="64"/>
      <c r="O1733" s="58"/>
      <c r="P1733" s="64"/>
      <c r="Q1733" s="58"/>
      <c r="R1733" s="52"/>
      <c r="S1733" s="60"/>
      <c r="T1733" s="60"/>
      <c r="U1733" s="60"/>
      <c r="V1733" s="60"/>
      <c r="W1733" s="20"/>
      <c r="X1733" s="19"/>
      <c r="Y1733" s="19"/>
      <c r="XEU1733" s="189"/>
      <c r="XEV1733" s="189"/>
      <c r="XEW1733" s="189"/>
      <c r="XEX1733" s="189"/>
      <c r="XEY1733" s="189"/>
      <c r="XEZ1733" s="189"/>
      <c r="XFA1733" s="189"/>
      <c r="XFB1733" s="189"/>
      <c r="XFC1733" s="189"/>
      <c r="XFD1733" s="189"/>
    </row>
    <row r="1734" spans="1:25 16375:16384" s="54" customFormat="1" ht="42" customHeight="1" x14ac:dyDescent="0.2">
      <c r="A1734" s="60"/>
      <c r="B1734" s="60"/>
      <c r="C1734" s="61"/>
      <c r="D1734" s="61"/>
      <c r="E1734" s="61"/>
      <c r="F1734" s="61"/>
      <c r="G1734" s="61"/>
      <c r="H1734" s="61"/>
      <c r="I1734" s="60"/>
      <c r="J1734" s="60"/>
      <c r="K1734" s="87"/>
      <c r="L1734" s="62"/>
      <c r="M1734" s="63"/>
      <c r="N1734" s="64"/>
      <c r="O1734" s="58"/>
      <c r="P1734" s="64"/>
      <c r="Q1734" s="58"/>
      <c r="R1734" s="52"/>
      <c r="S1734" s="60"/>
      <c r="T1734" s="60"/>
      <c r="U1734" s="60"/>
      <c r="V1734" s="60"/>
      <c r="W1734" s="20"/>
      <c r="X1734" s="19"/>
      <c r="Y1734" s="19"/>
      <c r="XEU1734" s="189"/>
      <c r="XEV1734" s="189"/>
      <c r="XEW1734" s="189"/>
      <c r="XEX1734" s="189"/>
      <c r="XEY1734" s="189"/>
      <c r="XEZ1734" s="189"/>
      <c r="XFA1734" s="189"/>
      <c r="XFB1734" s="189"/>
      <c r="XFC1734" s="189"/>
      <c r="XFD1734" s="189"/>
    </row>
    <row r="1735" spans="1:25 16375:16384" s="54" customFormat="1" ht="42" customHeight="1" x14ac:dyDescent="0.2">
      <c r="A1735" s="60"/>
      <c r="B1735" s="60"/>
      <c r="C1735" s="61"/>
      <c r="D1735" s="61"/>
      <c r="E1735" s="61"/>
      <c r="F1735" s="61"/>
      <c r="G1735" s="61"/>
      <c r="H1735" s="61"/>
      <c r="I1735" s="60"/>
      <c r="J1735" s="60"/>
      <c r="K1735" s="87"/>
      <c r="L1735" s="62"/>
      <c r="M1735" s="63"/>
      <c r="N1735" s="64"/>
      <c r="O1735" s="58"/>
      <c r="P1735" s="64"/>
      <c r="Q1735" s="58"/>
      <c r="R1735" s="52"/>
      <c r="S1735" s="60"/>
      <c r="T1735" s="60"/>
      <c r="U1735" s="60"/>
      <c r="V1735" s="60"/>
      <c r="W1735" s="20"/>
      <c r="X1735" s="19"/>
      <c r="Y1735" s="19"/>
      <c r="XEU1735" s="189"/>
      <c r="XEV1735" s="189"/>
      <c r="XEW1735" s="189"/>
      <c r="XEX1735" s="189"/>
      <c r="XEY1735" s="189"/>
      <c r="XEZ1735" s="189"/>
      <c r="XFA1735" s="189"/>
      <c r="XFB1735" s="189"/>
      <c r="XFC1735" s="189"/>
      <c r="XFD1735" s="189"/>
    </row>
    <row r="1736" spans="1:25 16375:16384" s="54" customFormat="1" ht="42" customHeight="1" x14ac:dyDescent="0.2">
      <c r="A1736" s="60"/>
      <c r="B1736" s="60"/>
      <c r="C1736" s="61"/>
      <c r="D1736" s="61"/>
      <c r="E1736" s="61"/>
      <c r="F1736" s="61"/>
      <c r="G1736" s="61"/>
      <c r="H1736" s="61"/>
      <c r="I1736" s="60"/>
      <c r="J1736" s="60"/>
      <c r="K1736" s="87"/>
      <c r="L1736" s="62"/>
      <c r="M1736" s="63"/>
      <c r="N1736" s="64"/>
      <c r="O1736" s="58"/>
      <c r="P1736" s="64"/>
      <c r="Q1736" s="58"/>
      <c r="R1736" s="52"/>
      <c r="S1736" s="60"/>
      <c r="T1736" s="60"/>
      <c r="U1736" s="60"/>
      <c r="V1736" s="60"/>
      <c r="W1736" s="20"/>
      <c r="X1736" s="19"/>
      <c r="Y1736" s="19"/>
      <c r="XEU1736" s="189"/>
      <c r="XEV1736" s="189"/>
      <c r="XEW1736" s="189"/>
      <c r="XEX1736" s="189"/>
      <c r="XEY1736" s="189"/>
      <c r="XEZ1736" s="189"/>
      <c r="XFA1736" s="189"/>
      <c r="XFB1736" s="189"/>
      <c r="XFC1736" s="189"/>
      <c r="XFD1736" s="189"/>
    </row>
    <row r="1737" spans="1:25 16375:16384" s="54" customFormat="1" ht="42" customHeight="1" x14ac:dyDescent="0.2">
      <c r="A1737" s="60"/>
      <c r="B1737" s="60"/>
      <c r="C1737" s="61"/>
      <c r="D1737" s="61"/>
      <c r="E1737" s="61"/>
      <c r="F1737" s="61"/>
      <c r="G1737" s="61"/>
      <c r="H1737" s="61"/>
      <c r="I1737" s="60"/>
      <c r="J1737" s="60"/>
      <c r="K1737" s="87"/>
      <c r="L1737" s="62"/>
      <c r="M1737" s="63"/>
      <c r="N1737" s="64"/>
      <c r="O1737" s="58"/>
      <c r="P1737" s="64"/>
      <c r="Q1737" s="58"/>
      <c r="R1737" s="52"/>
      <c r="S1737" s="60"/>
      <c r="T1737" s="60"/>
      <c r="U1737" s="60"/>
      <c r="V1737" s="60"/>
      <c r="W1737" s="20"/>
      <c r="X1737" s="19"/>
      <c r="Y1737" s="19"/>
      <c r="XEU1737" s="189"/>
      <c r="XEV1737" s="189"/>
      <c r="XEW1737" s="189"/>
      <c r="XEX1737" s="189"/>
      <c r="XEY1737" s="189"/>
      <c r="XEZ1737" s="189"/>
      <c r="XFA1737" s="189"/>
      <c r="XFB1737" s="189"/>
      <c r="XFC1737" s="189"/>
      <c r="XFD1737" s="189"/>
    </row>
    <row r="1738" spans="1:25 16375:16384" s="54" customFormat="1" ht="42" customHeight="1" x14ac:dyDescent="0.2">
      <c r="A1738" s="60"/>
      <c r="B1738" s="60"/>
      <c r="C1738" s="61"/>
      <c r="D1738" s="61"/>
      <c r="E1738" s="61"/>
      <c r="F1738" s="61"/>
      <c r="G1738" s="61"/>
      <c r="H1738" s="61"/>
      <c r="I1738" s="60"/>
      <c r="J1738" s="60"/>
      <c r="K1738" s="87"/>
      <c r="L1738" s="62"/>
      <c r="M1738" s="63"/>
      <c r="N1738" s="64"/>
      <c r="O1738" s="58"/>
      <c r="P1738" s="64"/>
      <c r="Q1738" s="58"/>
      <c r="R1738" s="52"/>
      <c r="S1738" s="60"/>
      <c r="T1738" s="60"/>
      <c r="U1738" s="60"/>
      <c r="V1738" s="60"/>
      <c r="W1738" s="20"/>
      <c r="X1738" s="19"/>
      <c r="Y1738" s="19"/>
      <c r="XEU1738" s="189"/>
      <c r="XEV1738" s="189"/>
      <c r="XEW1738" s="189"/>
      <c r="XEX1738" s="189"/>
      <c r="XEY1738" s="189"/>
      <c r="XEZ1738" s="189"/>
      <c r="XFA1738" s="189"/>
      <c r="XFB1738" s="189"/>
      <c r="XFC1738" s="189"/>
      <c r="XFD1738" s="189"/>
    </row>
    <row r="1739" spans="1:25 16375:16384" s="54" customFormat="1" ht="42" customHeight="1" x14ac:dyDescent="0.2">
      <c r="A1739" s="60"/>
      <c r="B1739" s="60"/>
      <c r="C1739" s="61"/>
      <c r="D1739" s="61"/>
      <c r="E1739" s="61"/>
      <c r="F1739" s="61"/>
      <c r="G1739" s="61"/>
      <c r="H1739" s="61"/>
      <c r="I1739" s="60"/>
      <c r="J1739" s="60"/>
      <c r="K1739" s="87"/>
      <c r="L1739" s="62"/>
      <c r="M1739" s="63"/>
      <c r="N1739" s="64"/>
      <c r="O1739" s="58"/>
      <c r="P1739" s="64"/>
      <c r="Q1739" s="58"/>
      <c r="R1739" s="52"/>
      <c r="S1739" s="60"/>
      <c r="T1739" s="60"/>
      <c r="U1739" s="60"/>
      <c r="V1739" s="60"/>
      <c r="W1739" s="20"/>
      <c r="X1739" s="19"/>
      <c r="Y1739" s="19"/>
      <c r="XEU1739" s="189"/>
      <c r="XEV1739" s="189"/>
      <c r="XEW1739" s="189"/>
      <c r="XEX1739" s="189"/>
      <c r="XEY1739" s="189"/>
      <c r="XEZ1739" s="189"/>
      <c r="XFA1739" s="189"/>
      <c r="XFB1739" s="189"/>
      <c r="XFC1739" s="189"/>
      <c r="XFD1739" s="189"/>
    </row>
    <row r="1740" spans="1:25 16375:16384" s="54" customFormat="1" ht="42" customHeight="1" x14ac:dyDescent="0.2">
      <c r="A1740" s="60"/>
      <c r="B1740" s="60"/>
      <c r="C1740" s="61"/>
      <c r="D1740" s="61"/>
      <c r="E1740" s="61"/>
      <c r="F1740" s="61"/>
      <c r="G1740" s="61"/>
      <c r="H1740" s="61"/>
      <c r="I1740" s="60"/>
      <c r="J1740" s="60"/>
      <c r="K1740" s="87"/>
      <c r="L1740" s="62"/>
      <c r="M1740" s="63"/>
      <c r="N1740" s="64"/>
      <c r="O1740" s="58"/>
      <c r="P1740" s="64"/>
      <c r="Q1740" s="58"/>
      <c r="R1740" s="52"/>
      <c r="S1740" s="60"/>
      <c r="T1740" s="60"/>
      <c r="U1740" s="60"/>
      <c r="V1740" s="60"/>
      <c r="W1740" s="20"/>
      <c r="X1740" s="19"/>
      <c r="Y1740" s="19"/>
      <c r="XEU1740" s="189"/>
      <c r="XEV1740" s="189"/>
      <c r="XEW1740" s="189"/>
      <c r="XEX1740" s="189"/>
      <c r="XEY1740" s="189"/>
      <c r="XEZ1740" s="189"/>
      <c r="XFA1740" s="189"/>
      <c r="XFB1740" s="189"/>
      <c r="XFC1740" s="189"/>
      <c r="XFD1740" s="189"/>
    </row>
    <row r="1741" spans="1:25 16375:16384" s="54" customFormat="1" ht="42" customHeight="1" x14ac:dyDescent="0.2">
      <c r="A1741" s="60"/>
      <c r="B1741" s="60"/>
      <c r="C1741" s="61"/>
      <c r="D1741" s="61"/>
      <c r="E1741" s="61"/>
      <c r="F1741" s="61"/>
      <c r="G1741" s="61"/>
      <c r="H1741" s="61"/>
      <c r="I1741" s="60"/>
      <c r="J1741" s="60"/>
      <c r="K1741" s="87"/>
      <c r="L1741" s="62"/>
      <c r="M1741" s="63"/>
      <c r="N1741" s="64"/>
      <c r="O1741" s="58"/>
      <c r="P1741" s="64"/>
      <c r="Q1741" s="58"/>
      <c r="R1741" s="52"/>
      <c r="S1741" s="60"/>
      <c r="T1741" s="60"/>
      <c r="U1741" s="60"/>
      <c r="V1741" s="60"/>
      <c r="W1741" s="20"/>
      <c r="X1741" s="19"/>
      <c r="Y1741" s="19"/>
      <c r="XEU1741" s="189"/>
      <c r="XEV1741" s="189"/>
      <c r="XEW1741" s="189"/>
      <c r="XEX1741" s="189"/>
      <c r="XEY1741" s="189"/>
      <c r="XEZ1741" s="189"/>
      <c r="XFA1741" s="189"/>
      <c r="XFB1741" s="189"/>
      <c r="XFC1741" s="189"/>
      <c r="XFD1741" s="189"/>
    </row>
    <row r="1742" spans="1:25 16375:16384" s="54" customFormat="1" ht="42" customHeight="1" x14ac:dyDescent="0.2">
      <c r="A1742" s="60"/>
      <c r="B1742" s="60"/>
      <c r="C1742" s="61"/>
      <c r="D1742" s="61"/>
      <c r="E1742" s="61"/>
      <c r="F1742" s="61"/>
      <c r="G1742" s="61"/>
      <c r="H1742" s="61"/>
      <c r="I1742" s="60"/>
      <c r="J1742" s="60"/>
      <c r="K1742" s="87"/>
      <c r="L1742" s="62"/>
      <c r="M1742" s="63"/>
      <c r="N1742" s="64"/>
      <c r="O1742" s="58"/>
      <c r="P1742" s="64"/>
      <c r="Q1742" s="58"/>
      <c r="R1742" s="52"/>
      <c r="S1742" s="60"/>
      <c r="T1742" s="60"/>
      <c r="U1742" s="60"/>
      <c r="V1742" s="60"/>
      <c r="W1742" s="20"/>
      <c r="X1742" s="19"/>
      <c r="Y1742" s="19"/>
      <c r="XEU1742" s="189"/>
      <c r="XEV1742" s="189"/>
      <c r="XEW1742" s="189"/>
      <c r="XEX1742" s="189"/>
      <c r="XEY1742" s="189"/>
      <c r="XEZ1742" s="189"/>
      <c r="XFA1742" s="189"/>
      <c r="XFB1742" s="189"/>
      <c r="XFC1742" s="189"/>
      <c r="XFD1742" s="189"/>
    </row>
    <row r="1743" spans="1:25 16375:16384" s="54" customFormat="1" ht="42" customHeight="1" x14ac:dyDescent="0.2">
      <c r="A1743" s="60"/>
      <c r="B1743" s="60"/>
      <c r="C1743" s="61"/>
      <c r="D1743" s="61"/>
      <c r="E1743" s="61"/>
      <c r="F1743" s="61"/>
      <c r="G1743" s="61"/>
      <c r="H1743" s="61"/>
      <c r="I1743" s="60"/>
      <c r="J1743" s="60"/>
      <c r="K1743" s="87"/>
      <c r="L1743" s="62"/>
      <c r="M1743" s="63"/>
      <c r="N1743" s="64"/>
      <c r="O1743" s="58"/>
      <c r="P1743" s="64"/>
      <c r="Q1743" s="58"/>
      <c r="R1743" s="52"/>
      <c r="S1743" s="60"/>
      <c r="T1743" s="60"/>
      <c r="U1743" s="60"/>
      <c r="V1743" s="60"/>
      <c r="W1743" s="20"/>
      <c r="X1743" s="19"/>
      <c r="Y1743" s="19"/>
      <c r="XEU1743" s="189"/>
      <c r="XEV1743" s="189"/>
      <c r="XEW1743" s="189"/>
      <c r="XEX1743" s="189"/>
      <c r="XEY1743" s="189"/>
      <c r="XEZ1743" s="189"/>
      <c r="XFA1743" s="189"/>
      <c r="XFB1743" s="189"/>
      <c r="XFC1743" s="189"/>
      <c r="XFD1743" s="189"/>
    </row>
    <row r="1744" spans="1:25 16375:16384" s="54" customFormat="1" ht="42" customHeight="1" x14ac:dyDescent="0.2">
      <c r="A1744" s="60"/>
      <c r="B1744" s="60"/>
      <c r="C1744" s="61"/>
      <c r="D1744" s="61"/>
      <c r="E1744" s="61"/>
      <c r="F1744" s="61"/>
      <c r="G1744" s="61"/>
      <c r="H1744" s="61"/>
      <c r="I1744" s="60"/>
      <c r="J1744" s="60"/>
      <c r="K1744" s="87"/>
      <c r="L1744" s="62"/>
      <c r="M1744" s="63"/>
      <c r="N1744" s="64"/>
      <c r="O1744" s="58"/>
      <c r="P1744" s="64"/>
      <c r="Q1744" s="58"/>
      <c r="R1744" s="52"/>
      <c r="S1744" s="60"/>
      <c r="T1744" s="60"/>
      <c r="U1744" s="60"/>
      <c r="V1744" s="60"/>
      <c r="W1744" s="20"/>
      <c r="X1744" s="19"/>
      <c r="Y1744" s="19"/>
      <c r="XEU1744" s="189"/>
      <c r="XEV1744" s="189"/>
      <c r="XEW1744" s="189"/>
      <c r="XEX1744" s="189"/>
      <c r="XEY1744" s="189"/>
      <c r="XEZ1744" s="189"/>
      <c r="XFA1744" s="189"/>
      <c r="XFB1744" s="189"/>
      <c r="XFC1744" s="189"/>
      <c r="XFD1744" s="189"/>
    </row>
    <row r="1745" spans="1:25 16375:16384" s="54" customFormat="1" ht="42" customHeight="1" x14ac:dyDescent="0.2">
      <c r="A1745" s="60"/>
      <c r="B1745" s="60"/>
      <c r="C1745" s="61"/>
      <c r="D1745" s="61"/>
      <c r="E1745" s="61"/>
      <c r="F1745" s="61"/>
      <c r="G1745" s="61"/>
      <c r="H1745" s="61"/>
      <c r="I1745" s="60"/>
      <c r="J1745" s="60"/>
      <c r="K1745" s="87"/>
      <c r="L1745" s="62"/>
      <c r="M1745" s="63"/>
      <c r="N1745" s="64"/>
      <c r="O1745" s="58"/>
      <c r="P1745" s="64"/>
      <c r="Q1745" s="58"/>
      <c r="R1745" s="52"/>
      <c r="S1745" s="60"/>
      <c r="T1745" s="60"/>
      <c r="U1745" s="60"/>
      <c r="V1745" s="60"/>
      <c r="W1745" s="20"/>
      <c r="X1745" s="19"/>
      <c r="Y1745" s="19"/>
      <c r="XEU1745" s="189"/>
      <c r="XEV1745" s="189"/>
      <c r="XEW1745" s="189"/>
      <c r="XEX1745" s="189"/>
      <c r="XEY1745" s="189"/>
      <c r="XEZ1745" s="189"/>
      <c r="XFA1745" s="189"/>
      <c r="XFB1745" s="189"/>
      <c r="XFC1745" s="189"/>
      <c r="XFD1745" s="189"/>
    </row>
    <row r="1746" spans="1:25 16375:16384" s="54" customFormat="1" ht="42" customHeight="1" x14ac:dyDescent="0.2">
      <c r="A1746" s="60"/>
      <c r="B1746" s="60"/>
      <c r="C1746" s="61"/>
      <c r="D1746" s="61"/>
      <c r="E1746" s="61"/>
      <c r="F1746" s="61"/>
      <c r="G1746" s="61"/>
      <c r="H1746" s="61"/>
      <c r="I1746" s="60"/>
      <c r="J1746" s="60"/>
      <c r="K1746" s="87"/>
      <c r="L1746" s="62"/>
      <c r="M1746" s="63"/>
      <c r="N1746" s="64"/>
      <c r="O1746" s="58"/>
      <c r="P1746" s="64"/>
      <c r="Q1746" s="58"/>
      <c r="R1746" s="52"/>
      <c r="S1746" s="60"/>
      <c r="T1746" s="60"/>
      <c r="U1746" s="60"/>
      <c r="V1746" s="60"/>
      <c r="W1746" s="20"/>
      <c r="X1746" s="19"/>
      <c r="Y1746" s="19"/>
      <c r="XEU1746" s="189"/>
      <c r="XEV1746" s="189"/>
      <c r="XEW1746" s="189"/>
      <c r="XEX1746" s="189"/>
      <c r="XEY1746" s="189"/>
      <c r="XEZ1746" s="189"/>
      <c r="XFA1746" s="189"/>
      <c r="XFB1746" s="189"/>
      <c r="XFC1746" s="189"/>
      <c r="XFD1746" s="189"/>
    </row>
    <row r="1747" spans="1:25 16375:16384" s="54" customFormat="1" ht="42" customHeight="1" x14ac:dyDescent="0.2">
      <c r="A1747" s="60"/>
      <c r="B1747" s="60"/>
      <c r="C1747" s="61"/>
      <c r="D1747" s="61"/>
      <c r="E1747" s="61"/>
      <c r="F1747" s="61"/>
      <c r="G1747" s="61"/>
      <c r="H1747" s="61"/>
      <c r="I1747" s="60"/>
      <c r="J1747" s="60"/>
      <c r="K1747" s="87"/>
      <c r="L1747" s="62"/>
      <c r="M1747" s="63"/>
      <c r="N1747" s="64"/>
      <c r="O1747" s="58"/>
      <c r="P1747" s="64"/>
      <c r="Q1747" s="58"/>
      <c r="R1747" s="52"/>
      <c r="S1747" s="60"/>
      <c r="T1747" s="60"/>
      <c r="U1747" s="60"/>
      <c r="V1747" s="60"/>
      <c r="W1747" s="20"/>
      <c r="X1747" s="19"/>
      <c r="Y1747" s="19"/>
      <c r="XEU1747" s="189"/>
      <c r="XEV1747" s="189"/>
      <c r="XEW1747" s="189"/>
      <c r="XEX1747" s="189"/>
      <c r="XEY1747" s="189"/>
      <c r="XEZ1747" s="189"/>
      <c r="XFA1747" s="189"/>
      <c r="XFB1747" s="189"/>
      <c r="XFC1747" s="189"/>
      <c r="XFD1747" s="189"/>
    </row>
    <row r="1748" spans="1:25 16375:16384" s="54" customFormat="1" ht="42" customHeight="1" x14ac:dyDescent="0.2">
      <c r="A1748" s="60"/>
      <c r="B1748" s="60"/>
      <c r="C1748" s="61"/>
      <c r="D1748" s="61"/>
      <c r="E1748" s="61"/>
      <c r="F1748" s="61"/>
      <c r="G1748" s="61"/>
      <c r="H1748" s="61"/>
      <c r="I1748" s="60"/>
      <c r="J1748" s="60"/>
      <c r="K1748" s="87"/>
      <c r="L1748" s="62"/>
      <c r="M1748" s="63"/>
      <c r="N1748" s="64"/>
      <c r="O1748" s="58"/>
      <c r="P1748" s="64"/>
      <c r="Q1748" s="58"/>
      <c r="R1748" s="52"/>
      <c r="S1748" s="60"/>
      <c r="T1748" s="60"/>
      <c r="U1748" s="60"/>
      <c r="V1748" s="60"/>
      <c r="W1748" s="20"/>
      <c r="X1748" s="19"/>
      <c r="Y1748" s="19"/>
      <c r="XEU1748" s="189"/>
      <c r="XEV1748" s="189"/>
      <c r="XEW1748" s="189"/>
      <c r="XEX1748" s="189"/>
      <c r="XEY1748" s="189"/>
      <c r="XEZ1748" s="189"/>
      <c r="XFA1748" s="189"/>
      <c r="XFB1748" s="189"/>
      <c r="XFC1748" s="189"/>
      <c r="XFD1748" s="189"/>
    </row>
    <row r="1749" spans="1:25 16375:16384" s="54" customFormat="1" ht="42" customHeight="1" x14ac:dyDescent="0.2">
      <c r="A1749" s="60"/>
      <c r="B1749" s="60"/>
      <c r="C1749" s="61"/>
      <c r="D1749" s="61"/>
      <c r="E1749" s="61"/>
      <c r="F1749" s="61"/>
      <c r="G1749" s="61"/>
      <c r="H1749" s="61"/>
      <c r="I1749" s="60"/>
      <c r="J1749" s="60"/>
      <c r="K1749" s="87"/>
      <c r="L1749" s="62"/>
      <c r="M1749" s="63"/>
      <c r="N1749" s="64"/>
      <c r="O1749" s="58"/>
      <c r="P1749" s="64"/>
      <c r="Q1749" s="58"/>
      <c r="R1749" s="52"/>
      <c r="S1749" s="60"/>
      <c r="T1749" s="60"/>
      <c r="U1749" s="60"/>
      <c r="V1749" s="60"/>
      <c r="W1749" s="20"/>
      <c r="X1749" s="19"/>
      <c r="Y1749" s="19"/>
      <c r="XEU1749" s="189"/>
      <c r="XEV1749" s="189"/>
      <c r="XEW1749" s="189"/>
      <c r="XEX1749" s="189"/>
      <c r="XEY1749" s="189"/>
      <c r="XEZ1749" s="189"/>
      <c r="XFA1749" s="189"/>
      <c r="XFB1749" s="189"/>
      <c r="XFC1749" s="189"/>
      <c r="XFD1749" s="189"/>
    </row>
    <row r="1750" spans="1:25 16375:16384" s="54" customFormat="1" ht="42" customHeight="1" x14ac:dyDescent="0.2">
      <c r="A1750" s="60"/>
      <c r="B1750" s="60"/>
      <c r="C1750" s="61"/>
      <c r="D1750" s="61"/>
      <c r="E1750" s="61"/>
      <c r="F1750" s="61"/>
      <c r="G1750" s="61"/>
      <c r="H1750" s="61"/>
      <c r="I1750" s="60"/>
      <c r="J1750" s="60"/>
      <c r="K1750" s="87"/>
      <c r="L1750" s="62"/>
      <c r="M1750" s="63"/>
      <c r="N1750" s="64"/>
      <c r="O1750" s="58"/>
      <c r="P1750" s="64"/>
      <c r="Q1750" s="58"/>
      <c r="R1750" s="52"/>
      <c r="S1750" s="60"/>
      <c r="T1750" s="60"/>
      <c r="U1750" s="60"/>
      <c r="V1750" s="60"/>
      <c r="W1750" s="20"/>
      <c r="X1750" s="19"/>
      <c r="Y1750" s="19"/>
      <c r="XEU1750" s="189"/>
      <c r="XEV1750" s="189"/>
      <c r="XEW1750" s="189"/>
      <c r="XEX1750" s="189"/>
      <c r="XEY1750" s="189"/>
      <c r="XEZ1750" s="189"/>
      <c r="XFA1750" s="189"/>
      <c r="XFB1750" s="189"/>
      <c r="XFC1750" s="189"/>
      <c r="XFD1750" s="189"/>
    </row>
    <row r="1751" spans="1:25 16375:16384" s="54" customFormat="1" ht="42" customHeight="1" x14ac:dyDescent="0.2">
      <c r="A1751" s="60"/>
      <c r="B1751" s="60"/>
      <c r="C1751" s="61"/>
      <c r="D1751" s="61"/>
      <c r="E1751" s="61"/>
      <c r="F1751" s="61"/>
      <c r="G1751" s="61"/>
      <c r="H1751" s="61"/>
      <c r="I1751" s="60"/>
      <c r="J1751" s="60"/>
      <c r="K1751" s="87"/>
      <c r="L1751" s="62"/>
      <c r="M1751" s="63"/>
      <c r="N1751" s="64"/>
      <c r="O1751" s="58"/>
      <c r="P1751" s="64"/>
      <c r="Q1751" s="58"/>
      <c r="R1751" s="52"/>
      <c r="S1751" s="60"/>
      <c r="T1751" s="60"/>
      <c r="U1751" s="60"/>
      <c r="V1751" s="60"/>
      <c r="W1751" s="20"/>
      <c r="X1751" s="19"/>
      <c r="Y1751" s="19"/>
      <c r="XEU1751" s="189"/>
      <c r="XEV1751" s="189"/>
      <c r="XEW1751" s="189"/>
      <c r="XEX1751" s="189"/>
      <c r="XEY1751" s="189"/>
      <c r="XEZ1751" s="189"/>
      <c r="XFA1751" s="189"/>
      <c r="XFB1751" s="189"/>
      <c r="XFC1751" s="189"/>
      <c r="XFD1751" s="189"/>
    </row>
    <row r="1752" spans="1:25 16375:16384" s="54" customFormat="1" ht="42" customHeight="1" x14ac:dyDescent="0.2">
      <c r="A1752" s="60"/>
      <c r="B1752" s="60"/>
      <c r="C1752" s="61"/>
      <c r="D1752" s="61"/>
      <c r="E1752" s="61"/>
      <c r="F1752" s="61"/>
      <c r="G1752" s="61"/>
      <c r="H1752" s="61"/>
      <c r="I1752" s="60"/>
      <c r="J1752" s="60"/>
      <c r="K1752" s="87"/>
      <c r="L1752" s="62"/>
      <c r="M1752" s="63"/>
      <c r="N1752" s="64"/>
      <c r="O1752" s="58"/>
      <c r="P1752" s="64"/>
      <c r="Q1752" s="58"/>
      <c r="R1752" s="52"/>
      <c r="S1752" s="60"/>
      <c r="T1752" s="60"/>
      <c r="U1752" s="60"/>
      <c r="V1752" s="60"/>
      <c r="W1752" s="20"/>
      <c r="X1752" s="19"/>
      <c r="Y1752" s="19"/>
      <c r="XEU1752" s="189"/>
      <c r="XEV1752" s="189"/>
      <c r="XEW1752" s="189"/>
      <c r="XEX1752" s="189"/>
      <c r="XEY1752" s="189"/>
      <c r="XEZ1752" s="189"/>
      <c r="XFA1752" s="189"/>
      <c r="XFB1752" s="189"/>
      <c r="XFC1752" s="189"/>
      <c r="XFD1752" s="189"/>
    </row>
    <row r="1753" spans="1:25 16375:16384" s="54" customFormat="1" ht="42" customHeight="1" x14ac:dyDescent="0.2">
      <c r="A1753" s="60"/>
      <c r="B1753" s="60"/>
      <c r="C1753" s="61"/>
      <c r="D1753" s="61"/>
      <c r="E1753" s="61"/>
      <c r="F1753" s="61"/>
      <c r="G1753" s="61"/>
      <c r="H1753" s="61"/>
      <c r="I1753" s="60"/>
      <c r="J1753" s="60"/>
      <c r="K1753" s="87"/>
      <c r="L1753" s="62"/>
      <c r="M1753" s="63"/>
      <c r="N1753" s="64"/>
      <c r="O1753" s="58"/>
      <c r="P1753" s="64"/>
      <c r="Q1753" s="58"/>
      <c r="R1753" s="52"/>
      <c r="S1753" s="60"/>
      <c r="T1753" s="60"/>
      <c r="U1753" s="60"/>
      <c r="V1753" s="60"/>
      <c r="W1753" s="20"/>
      <c r="X1753" s="19"/>
      <c r="Y1753" s="19"/>
      <c r="XEU1753" s="189"/>
      <c r="XEV1753" s="189"/>
      <c r="XEW1753" s="189"/>
      <c r="XEX1753" s="189"/>
      <c r="XEY1753" s="189"/>
      <c r="XEZ1753" s="189"/>
      <c r="XFA1753" s="189"/>
      <c r="XFB1753" s="189"/>
      <c r="XFC1753" s="189"/>
      <c r="XFD1753" s="189"/>
    </row>
    <row r="1754" spans="1:25 16375:16384" s="54" customFormat="1" ht="42" customHeight="1" x14ac:dyDescent="0.2">
      <c r="A1754" s="60"/>
      <c r="B1754" s="60"/>
      <c r="C1754" s="61"/>
      <c r="D1754" s="61"/>
      <c r="E1754" s="61"/>
      <c r="F1754" s="61"/>
      <c r="G1754" s="61"/>
      <c r="H1754" s="61"/>
      <c r="I1754" s="60"/>
      <c r="J1754" s="60"/>
      <c r="K1754" s="87"/>
      <c r="L1754" s="62"/>
      <c r="M1754" s="63"/>
      <c r="N1754" s="64"/>
      <c r="O1754" s="58"/>
      <c r="P1754" s="64"/>
      <c r="Q1754" s="58"/>
      <c r="R1754" s="52"/>
      <c r="S1754" s="60"/>
      <c r="T1754" s="60"/>
      <c r="U1754" s="60"/>
      <c r="V1754" s="60"/>
      <c r="W1754" s="20"/>
      <c r="X1754" s="19"/>
      <c r="Y1754" s="19"/>
      <c r="XEU1754" s="189"/>
      <c r="XEV1754" s="189"/>
      <c r="XEW1754" s="189"/>
      <c r="XEX1754" s="189"/>
      <c r="XEY1754" s="189"/>
      <c r="XEZ1754" s="189"/>
      <c r="XFA1754" s="189"/>
      <c r="XFB1754" s="189"/>
      <c r="XFC1754" s="189"/>
      <c r="XFD1754" s="189"/>
    </row>
    <row r="1755" spans="1:25 16375:16384" s="54" customFormat="1" ht="42" customHeight="1" x14ac:dyDescent="0.2">
      <c r="A1755" s="60"/>
      <c r="B1755" s="60"/>
      <c r="C1755" s="61"/>
      <c r="D1755" s="61"/>
      <c r="E1755" s="61"/>
      <c r="F1755" s="61"/>
      <c r="G1755" s="61"/>
      <c r="H1755" s="61"/>
      <c r="I1755" s="60"/>
      <c r="J1755" s="60"/>
      <c r="K1755" s="87"/>
      <c r="L1755" s="62"/>
      <c r="M1755" s="63"/>
      <c r="N1755" s="64"/>
      <c r="O1755" s="58"/>
      <c r="P1755" s="64"/>
      <c r="Q1755" s="58"/>
      <c r="R1755" s="52"/>
      <c r="S1755" s="60"/>
      <c r="T1755" s="60"/>
      <c r="U1755" s="60"/>
      <c r="V1755" s="60"/>
      <c r="W1755" s="20"/>
      <c r="X1755" s="19"/>
      <c r="Y1755" s="19"/>
      <c r="XEU1755" s="189"/>
      <c r="XEV1755" s="189"/>
      <c r="XEW1755" s="189"/>
      <c r="XEX1755" s="189"/>
      <c r="XEY1755" s="189"/>
      <c r="XEZ1755" s="189"/>
      <c r="XFA1755" s="189"/>
      <c r="XFB1755" s="189"/>
      <c r="XFC1755" s="189"/>
      <c r="XFD1755" s="189"/>
    </row>
    <row r="1756" spans="1:25 16375:16384" s="54" customFormat="1" ht="42" customHeight="1" x14ac:dyDescent="0.2">
      <c r="A1756" s="60"/>
      <c r="B1756" s="60"/>
      <c r="C1756" s="61"/>
      <c r="D1756" s="61"/>
      <c r="E1756" s="61"/>
      <c r="F1756" s="61"/>
      <c r="G1756" s="61"/>
      <c r="H1756" s="61"/>
      <c r="I1756" s="60"/>
      <c r="J1756" s="60"/>
      <c r="K1756" s="87"/>
      <c r="L1756" s="62"/>
      <c r="M1756" s="63"/>
      <c r="N1756" s="64"/>
      <c r="O1756" s="58"/>
      <c r="P1756" s="64"/>
      <c r="Q1756" s="58"/>
      <c r="R1756" s="52"/>
      <c r="S1756" s="60"/>
      <c r="T1756" s="60"/>
      <c r="U1756" s="60"/>
      <c r="V1756" s="60"/>
      <c r="W1756" s="20"/>
      <c r="X1756" s="19"/>
      <c r="Y1756" s="19"/>
      <c r="XEU1756" s="189"/>
      <c r="XEV1756" s="189"/>
      <c r="XEW1756" s="189"/>
      <c r="XEX1756" s="189"/>
      <c r="XEY1756" s="189"/>
      <c r="XEZ1756" s="189"/>
      <c r="XFA1756" s="189"/>
      <c r="XFB1756" s="189"/>
      <c r="XFC1756" s="189"/>
      <c r="XFD1756" s="189"/>
    </row>
    <row r="1757" spans="1:25 16375:16384" s="54" customFormat="1" ht="42" customHeight="1" x14ac:dyDescent="0.2">
      <c r="A1757" s="60"/>
      <c r="B1757" s="60"/>
      <c r="C1757" s="61"/>
      <c r="D1757" s="61"/>
      <c r="E1757" s="61"/>
      <c r="F1757" s="61"/>
      <c r="G1757" s="61"/>
      <c r="H1757" s="61"/>
      <c r="I1757" s="60"/>
      <c r="J1757" s="60"/>
      <c r="K1757" s="87"/>
      <c r="L1757" s="62"/>
      <c r="M1757" s="63"/>
      <c r="N1757" s="64"/>
      <c r="O1757" s="58"/>
      <c r="P1757" s="64"/>
      <c r="Q1757" s="58"/>
      <c r="R1757" s="52"/>
      <c r="S1757" s="60"/>
      <c r="T1757" s="60"/>
      <c r="U1757" s="60"/>
      <c r="V1757" s="60"/>
      <c r="W1757" s="20"/>
      <c r="X1757" s="19"/>
      <c r="Y1757" s="19"/>
      <c r="XEU1757" s="189"/>
      <c r="XEV1757" s="189"/>
      <c r="XEW1757" s="189"/>
      <c r="XEX1757" s="189"/>
      <c r="XEY1757" s="189"/>
      <c r="XEZ1757" s="189"/>
      <c r="XFA1757" s="189"/>
      <c r="XFB1757" s="189"/>
      <c r="XFC1757" s="189"/>
      <c r="XFD1757" s="189"/>
    </row>
    <row r="1758" spans="1:25 16375:16384" s="54" customFormat="1" ht="42" customHeight="1" x14ac:dyDescent="0.2">
      <c r="A1758" s="60"/>
      <c r="B1758" s="60"/>
      <c r="C1758" s="61"/>
      <c r="D1758" s="61"/>
      <c r="E1758" s="61"/>
      <c r="F1758" s="61"/>
      <c r="G1758" s="61"/>
      <c r="H1758" s="61"/>
      <c r="I1758" s="60"/>
      <c r="J1758" s="60"/>
      <c r="K1758" s="87"/>
      <c r="L1758" s="62"/>
      <c r="M1758" s="63"/>
      <c r="N1758" s="64"/>
      <c r="O1758" s="58"/>
      <c r="P1758" s="64"/>
      <c r="Q1758" s="58"/>
      <c r="R1758" s="52"/>
      <c r="S1758" s="60"/>
      <c r="T1758" s="60"/>
      <c r="U1758" s="60"/>
      <c r="V1758" s="60"/>
      <c r="W1758" s="20"/>
      <c r="X1758" s="19"/>
      <c r="Y1758" s="19"/>
      <c r="XEU1758" s="189"/>
      <c r="XEV1758" s="189"/>
      <c r="XEW1758" s="189"/>
      <c r="XEX1758" s="189"/>
      <c r="XEY1758" s="189"/>
      <c r="XEZ1758" s="189"/>
      <c r="XFA1758" s="189"/>
      <c r="XFB1758" s="189"/>
      <c r="XFC1758" s="189"/>
      <c r="XFD1758" s="189"/>
    </row>
    <row r="1759" spans="1:25 16375:16384" s="54" customFormat="1" ht="42" customHeight="1" x14ac:dyDescent="0.2">
      <c r="A1759" s="60"/>
      <c r="B1759" s="60"/>
      <c r="C1759" s="61"/>
      <c r="D1759" s="61"/>
      <c r="E1759" s="61"/>
      <c r="F1759" s="61"/>
      <c r="G1759" s="61"/>
      <c r="H1759" s="61"/>
      <c r="I1759" s="60"/>
      <c r="J1759" s="60"/>
      <c r="K1759" s="87"/>
      <c r="L1759" s="62"/>
      <c r="M1759" s="63"/>
      <c r="N1759" s="64"/>
      <c r="O1759" s="58"/>
      <c r="P1759" s="64"/>
      <c r="Q1759" s="58"/>
      <c r="R1759" s="52"/>
      <c r="S1759" s="60"/>
      <c r="T1759" s="60"/>
      <c r="U1759" s="60"/>
      <c r="V1759" s="60"/>
      <c r="W1759" s="20"/>
      <c r="X1759" s="19"/>
      <c r="Y1759" s="19"/>
      <c r="XEU1759" s="189"/>
      <c r="XEV1759" s="189"/>
      <c r="XEW1759" s="189"/>
      <c r="XEX1759" s="189"/>
      <c r="XEY1759" s="189"/>
      <c r="XEZ1759" s="189"/>
      <c r="XFA1759" s="189"/>
      <c r="XFB1759" s="189"/>
      <c r="XFC1759" s="189"/>
      <c r="XFD1759" s="189"/>
    </row>
    <row r="1760" spans="1:25 16375:16384" s="54" customFormat="1" ht="42" customHeight="1" x14ac:dyDescent="0.2">
      <c r="A1760" s="60"/>
      <c r="B1760" s="60"/>
      <c r="C1760" s="61"/>
      <c r="D1760" s="61"/>
      <c r="E1760" s="61"/>
      <c r="F1760" s="61"/>
      <c r="G1760" s="61"/>
      <c r="H1760" s="61"/>
      <c r="I1760" s="60"/>
      <c r="J1760" s="60"/>
      <c r="K1760" s="87"/>
      <c r="L1760" s="62"/>
      <c r="M1760" s="63"/>
      <c r="N1760" s="64"/>
      <c r="O1760" s="58"/>
      <c r="P1760" s="64"/>
      <c r="Q1760" s="58"/>
      <c r="R1760" s="52"/>
      <c r="S1760" s="60"/>
      <c r="T1760" s="60"/>
      <c r="U1760" s="60"/>
      <c r="V1760" s="60"/>
      <c r="W1760" s="20"/>
      <c r="X1760" s="19"/>
      <c r="Y1760" s="19"/>
      <c r="XEU1760" s="189"/>
      <c r="XEV1760" s="189"/>
      <c r="XEW1760" s="189"/>
      <c r="XEX1760" s="189"/>
      <c r="XEY1760" s="189"/>
      <c r="XEZ1760" s="189"/>
      <c r="XFA1760" s="189"/>
      <c r="XFB1760" s="189"/>
      <c r="XFC1760" s="189"/>
      <c r="XFD1760" s="189"/>
    </row>
    <row r="1761" spans="1:25 16375:16384" s="54" customFormat="1" ht="42" customHeight="1" x14ac:dyDescent="0.2">
      <c r="A1761" s="60"/>
      <c r="B1761" s="60"/>
      <c r="C1761" s="61"/>
      <c r="D1761" s="61"/>
      <c r="E1761" s="61"/>
      <c r="F1761" s="61"/>
      <c r="G1761" s="61"/>
      <c r="H1761" s="61"/>
      <c r="I1761" s="60"/>
      <c r="J1761" s="60"/>
      <c r="K1761" s="87"/>
      <c r="L1761" s="62"/>
      <c r="M1761" s="63"/>
      <c r="N1761" s="64"/>
      <c r="O1761" s="58"/>
      <c r="P1761" s="64"/>
      <c r="Q1761" s="58"/>
      <c r="R1761" s="52"/>
      <c r="S1761" s="60"/>
      <c r="T1761" s="60"/>
      <c r="U1761" s="60"/>
      <c r="V1761" s="60"/>
      <c r="W1761" s="20"/>
      <c r="X1761" s="19"/>
      <c r="Y1761" s="19"/>
      <c r="XEU1761" s="189"/>
      <c r="XEV1761" s="189"/>
      <c r="XEW1761" s="189"/>
      <c r="XEX1761" s="189"/>
      <c r="XEY1761" s="189"/>
      <c r="XEZ1761" s="189"/>
      <c r="XFA1761" s="189"/>
      <c r="XFB1761" s="189"/>
      <c r="XFC1761" s="189"/>
      <c r="XFD1761" s="189"/>
    </row>
    <row r="1762" spans="1:25 16375:16384" s="54" customFormat="1" ht="42" customHeight="1" x14ac:dyDescent="0.2">
      <c r="A1762" s="60"/>
      <c r="B1762" s="60"/>
      <c r="C1762" s="61"/>
      <c r="D1762" s="61"/>
      <c r="E1762" s="61"/>
      <c r="F1762" s="61"/>
      <c r="G1762" s="61"/>
      <c r="H1762" s="61"/>
      <c r="I1762" s="60"/>
      <c r="J1762" s="60"/>
      <c r="K1762" s="87"/>
      <c r="L1762" s="62"/>
      <c r="M1762" s="63"/>
      <c r="N1762" s="64"/>
      <c r="O1762" s="58"/>
      <c r="P1762" s="64"/>
      <c r="Q1762" s="58"/>
      <c r="R1762" s="52"/>
      <c r="S1762" s="60"/>
      <c r="T1762" s="60"/>
      <c r="U1762" s="60"/>
      <c r="V1762" s="60"/>
      <c r="W1762" s="20"/>
      <c r="X1762" s="19"/>
      <c r="Y1762" s="19"/>
      <c r="XEU1762" s="189"/>
      <c r="XEV1762" s="189"/>
      <c r="XEW1762" s="189"/>
      <c r="XEX1762" s="189"/>
      <c r="XEY1762" s="189"/>
      <c r="XEZ1762" s="189"/>
      <c r="XFA1762" s="189"/>
      <c r="XFB1762" s="189"/>
      <c r="XFC1762" s="189"/>
      <c r="XFD1762" s="189"/>
    </row>
    <row r="1763" spans="1:25 16375:16384" s="54" customFormat="1" ht="42" customHeight="1" x14ac:dyDescent="0.2">
      <c r="A1763" s="60"/>
      <c r="B1763" s="60"/>
      <c r="C1763" s="61"/>
      <c r="D1763" s="61"/>
      <c r="E1763" s="61"/>
      <c r="F1763" s="61"/>
      <c r="G1763" s="61"/>
      <c r="H1763" s="61"/>
      <c r="I1763" s="60"/>
      <c r="J1763" s="60"/>
      <c r="K1763" s="87"/>
      <c r="L1763" s="62"/>
      <c r="M1763" s="63"/>
      <c r="N1763" s="64"/>
      <c r="O1763" s="58"/>
      <c r="P1763" s="64"/>
      <c r="Q1763" s="58"/>
      <c r="R1763" s="52"/>
      <c r="S1763" s="60"/>
      <c r="T1763" s="60"/>
      <c r="U1763" s="60"/>
      <c r="V1763" s="60"/>
      <c r="W1763" s="20"/>
      <c r="X1763" s="19"/>
      <c r="Y1763" s="19"/>
      <c r="XEU1763" s="189"/>
      <c r="XEV1763" s="189"/>
      <c r="XEW1763" s="189"/>
      <c r="XEX1763" s="189"/>
      <c r="XEY1763" s="189"/>
      <c r="XEZ1763" s="189"/>
      <c r="XFA1763" s="189"/>
      <c r="XFB1763" s="189"/>
      <c r="XFC1763" s="189"/>
      <c r="XFD1763" s="189"/>
    </row>
    <row r="1764" spans="1:25 16375:16384" s="54" customFormat="1" ht="42" customHeight="1" x14ac:dyDescent="0.2">
      <c r="A1764" s="60"/>
      <c r="B1764" s="60"/>
      <c r="C1764" s="61"/>
      <c r="D1764" s="61"/>
      <c r="E1764" s="61"/>
      <c r="F1764" s="61"/>
      <c r="G1764" s="61"/>
      <c r="H1764" s="61"/>
      <c r="I1764" s="60"/>
      <c r="J1764" s="60"/>
      <c r="K1764" s="87"/>
      <c r="L1764" s="62"/>
      <c r="M1764" s="63"/>
      <c r="N1764" s="64"/>
      <c r="O1764" s="58"/>
      <c r="P1764" s="64"/>
      <c r="Q1764" s="58"/>
      <c r="R1764" s="52"/>
      <c r="S1764" s="60"/>
      <c r="T1764" s="60"/>
      <c r="U1764" s="60"/>
      <c r="V1764" s="60"/>
      <c r="W1764" s="20"/>
      <c r="X1764" s="19"/>
      <c r="Y1764" s="19"/>
      <c r="XEU1764" s="189"/>
      <c r="XEV1764" s="189"/>
      <c r="XEW1764" s="189"/>
      <c r="XEX1764" s="189"/>
      <c r="XEY1764" s="189"/>
      <c r="XEZ1764" s="189"/>
      <c r="XFA1764" s="189"/>
      <c r="XFB1764" s="189"/>
      <c r="XFC1764" s="189"/>
      <c r="XFD1764" s="189"/>
    </row>
    <row r="1765" spans="1:25 16375:16384" s="54" customFormat="1" ht="42" customHeight="1" x14ac:dyDescent="0.2">
      <c r="A1765" s="60"/>
      <c r="B1765" s="60"/>
      <c r="C1765" s="61"/>
      <c r="D1765" s="61"/>
      <c r="E1765" s="61"/>
      <c r="F1765" s="61"/>
      <c r="G1765" s="61"/>
      <c r="H1765" s="61"/>
      <c r="I1765" s="60"/>
      <c r="J1765" s="60"/>
      <c r="K1765" s="87"/>
      <c r="L1765" s="62"/>
      <c r="M1765" s="63"/>
      <c r="N1765" s="64"/>
      <c r="O1765" s="58"/>
      <c r="P1765" s="64"/>
      <c r="Q1765" s="58"/>
      <c r="R1765" s="52"/>
      <c r="S1765" s="60"/>
      <c r="T1765" s="60"/>
      <c r="U1765" s="60"/>
      <c r="V1765" s="60"/>
      <c r="W1765" s="20"/>
      <c r="X1765" s="19"/>
      <c r="Y1765" s="19"/>
      <c r="XEU1765" s="189"/>
      <c r="XEV1765" s="189"/>
      <c r="XEW1765" s="189"/>
      <c r="XEX1765" s="189"/>
      <c r="XEY1765" s="189"/>
      <c r="XEZ1765" s="189"/>
      <c r="XFA1765" s="189"/>
      <c r="XFB1765" s="189"/>
      <c r="XFC1765" s="189"/>
      <c r="XFD1765" s="189"/>
    </row>
    <row r="1766" spans="1:25 16375:16384" s="54" customFormat="1" ht="42" customHeight="1" x14ac:dyDescent="0.2">
      <c r="A1766" s="60"/>
      <c r="B1766" s="60"/>
      <c r="C1766" s="61"/>
      <c r="D1766" s="61"/>
      <c r="E1766" s="61"/>
      <c r="F1766" s="61"/>
      <c r="G1766" s="61"/>
      <c r="H1766" s="61"/>
      <c r="I1766" s="60"/>
      <c r="J1766" s="60"/>
      <c r="K1766" s="87"/>
      <c r="L1766" s="62"/>
      <c r="M1766" s="63"/>
      <c r="N1766" s="64"/>
      <c r="O1766" s="58"/>
      <c r="P1766" s="64"/>
      <c r="Q1766" s="58"/>
      <c r="R1766" s="52"/>
      <c r="S1766" s="60"/>
      <c r="T1766" s="60"/>
      <c r="U1766" s="60"/>
      <c r="V1766" s="60"/>
      <c r="W1766" s="20"/>
      <c r="X1766" s="19"/>
      <c r="Y1766" s="19"/>
      <c r="XEU1766" s="189"/>
      <c r="XEV1766" s="189"/>
      <c r="XEW1766" s="189"/>
      <c r="XEX1766" s="189"/>
      <c r="XEY1766" s="189"/>
      <c r="XEZ1766" s="189"/>
      <c r="XFA1766" s="189"/>
      <c r="XFB1766" s="189"/>
      <c r="XFC1766" s="189"/>
      <c r="XFD1766" s="189"/>
    </row>
    <row r="1767" spans="1:25 16375:16384" s="54" customFormat="1" ht="42" customHeight="1" x14ac:dyDescent="0.2">
      <c r="A1767" s="60"/>
      <c r="B1767" s="60"/>
      <c r="C1767" s="61"/>
      <c r="D1767" s="61"/>
      <c r="E1767" s="61"/>
      <c r="F1767" s="61"/>
      <c r="G1767" s="61"/>
      <c r="H1767" s="61"/>
      <c r="I1767" s="60"/>
      <c r="J1767" s="60"/>
      <c r="K1767" s="87"/>
      <c r="L1767" s="62"/>
      <c r="M1767" s="63"/>
      <c r="N1767" s="64"/>
      <c r="O1767" s="58"/>
      <c r="P1767" s="64"/>
      <c r="Q1767" s="58"/>
      <c r="R1767" s="52"/>
      <c r="S1767" s="60"/>
      <c r="T1767" s="60"/>
      <c r="U1767" s="60"/>
      <c r="V1767" s="60"/>
      <c r="W1767" s="20"/>
      <c r="X1767" s="19"/>
      <c r="Y1767" s="19"/>
      <c r="XEU1767" s="189"/>
      <c r="XEV1767" s="189"/>
      <c r="XEW1767" s="189"/>
      <c r="XEX1767" s="189"/>
      <c r="XEY1767" s="189"/>
      <c r="XEZ1767" s="189"/>
      <c r="XFA1767" s="189"/>
      <c r="XFB1767" s="189"/>
      <c r="XFC1767" s="189"/>
      <c r="XFD1767" s="189"/>
    </row>
    <row r="1768" spans="1:25 16375:16384" s="54" customFormat="1" ht="42" customHeight="1" x14ac:dyDescent="0.2">
      <c r="A1768" s="60"/>
      <c r="B1768" s="60"/>
      <c r="C1768" s="61"/>
      <c r="D1768" s="61"/>
      <c r="E1768" s="61"/>
      <c r="F1768" s="61"/>
      <c r="G1768" s="61"/>
      <c r="H1768" s="61"/>
      <c r="I1768" s="60"/>
      <c r="J1768" s="60"/>
      <c r="K1768" s="87"/>
      <c r="L1768" s="62"/>
      <c r="M1768" s="63"/>
      <c r="N1768" s="64"/>
      <c r="O1768" s="58"/>
      <c r="P1768" s="64"/>
      <c r="Q1768" s="58"/>
      <c r="R1768" s="52"/>
      <c r="S1768" s="60"/>
      <c r="T1768" s="60"/>
      <c r="U1768" s="60"/>
      <c r="V1768" s="60"/>
      <c r="W1768" s="20"/>
      <c r="X1768" s="19"/>
      <c r="Y1768" s="19"/>
      <c r="XEU1768" s="189"/>
      <c r="XEV1768" s="189"/>
      <c r="XEW1768" s="189"/>
      <c r="XEX1768" s="189"/>
      <c r="XEY1768" s="189"/>
      <c r="XEZ1768" s="189"/>
      <c r="XFA1768" s="189"/>
      <c r="XFB1768" s="189"/>
      <c r="XFC1768" s="189"/>
      <c r="XFD1768" s="189"/>
    </row>
    <row r="1769" spans="1:25 16375:16384" s="54" customFormat="1" ht="42" customHeight="1" x14ac:dyDescent="0.2">
      <c r="A1769" s="60"/>
      <c r="B1769" s="60"/>
      <c r="C1769" s="61"/>
      <c r="D1769" s="61"/>
      <c r="E1769" s="61"/>
      <c r="F1769" s="61"/>
      <c r="G1769" s="61"/>
      <c r="H1769" s="61"/>
      <c r="I1769" s="60"/>
      <c r="J1769" s="60"/>
      <c r="K1769" s="87"/>
      <c r="L1769" s="62"/>
      <c r="M1769" s="63"/>
      <c r="N1769" s="64"/>
      <c r="O1769" s="58"/>
      <c r="P1769" s="64"/>
      <c r="Q1769" s="58"/>
      <c r="R1769" s="52"/>
      <c r="S1769" s="60"/>
      <c r="T1769" s="60"/>
      <c r="U1769" s="60"/>
      <c r="V1769" s="60"/>
      <c r="W1769" s="20"/>
      <c r="X1769" s="19"/>
      <c r="Y1769" s="19"/>
      <c r="XEU1769" s="189"/>
      <c r="XEV1769" s="189"/>
      <c r="XEW1769" s="189"/>
      <c r="XEX1769" s="189"/>
      <c r="XEY1769" s="189"/>
      <c r="XEZ1769" s="189"/>
      <c r="XFA1769" s="189"/>
      <c r="XFB1769" s="189"/>
      <c r="XFC1769" s="189"/>
      <c r="XFD1769" s="189"/>
    </row>
    <row r="1770" spans="1:25 16375:16384" s="54" customFormat="1" ht="42" customHeight="1" x14ac:dyDescent="0.2">
      <c r="A1770" s="60"/>
      <c r="B1770" s="60"/>
      <c r="C1770" s="61"/>
      <c r="D1770" s="61"/>
      <c r="E1770" s="61"/>
      <c r="F1770" s="61"/>
      <c r="G1770" s="61"/>
      <c r="H1770" s="61"/>
      <c r="I1770" s="60"/>
      <c r="J1770" s="60"/>
      <c r="K1770" s="87"/>
      <c r="L1770" s="62"/>
      <c r="M1770" s="63"/>
      <c r="N1770" s="64"/>
      <c r="O1770" s="58"/>
      <c r="P1770" s="64"/>
      <c r="Q1770" s="58"/>
      <c r="R1770" s="52"/>
      <c r="S1770" s="60"/>
      <c r="T1770" s="60"/>
      <c r="U1770" s="60"/>
      <c r="V1770" s="60"/>
      <c r="W1770" s="20"/>
      <c r="X1770" s="19"/>
      <c r="Y1770" s="19"/>
      <c r="XEU1770" s="189"/>
      <c r="XEV1770" s="189"/>
      <c r="XEW1770" s="189"/>
      <c r="XEX1770" s="189"/>
      <c r="XEY1770" s="189"/>
      <c r="XEZ1770" s="189"/>
      <c r="XFA1770" s="189"/>
      <c r="XFB1770" s="189"/>
      <c r="XFC1770" s="189"/>
      <c r="XFD1770" s="189"/>
    </row>
    <row r="1771" spans="1:25 16375:16384" s="54" customFormat="1" ht="42" customHeight="1" x14ac:dyDescent="0.2">
      <c r="A1771" s="60"/>
      <c r="B1771" s="60"/>
      <c r="C1771" s="61"/>
      <c r="D1771" s="61"/>
      <c r="E1771" s="61"/>
      <c r="F1771" s="61"/>
      <c r="G1771" s="61"/>
      <c r="H1771" s="61"/>
      <c r="I1771" s="60"/>
      <c r="J1771" s="60"/>
      <c r="K1771" s="87"/>
      <c r="L1771" s="62"/>
      <c r="M1771" s="63"/>
      <c r="N1771" s="64"/>
      <c r="O1771" s="58"/>
      <c r="P1771" s="64"/>
      <c r="Q1771" s="58"/>
      <c r="R1771" s="52"/>
      <c r="S1771" s="60"/>
      <c r="T1771" s="60"/>
      <c r="U1771" s="60"/>
      <c r="V1771" s="60"/>
      <c r="W1771" s="20"/>
      <c r="X1771" s="19"/>
      <c r="Y1771" s="19"/>
      <c r="XEU1771" s="189"/>
      <c r="XEV1771" s="189"/>
      <c r="XEW1771" s="189"/>
      <c r="XEX1771" s="189"/>
      <c r="XEY1771" s="189"/>
      <c r="XEZ1771" s="189"/>
      <c r="XFA1771" s="189"/>
      <c r="XFB1771" s="189"/>
      <c r="XFC1771" s="189"/>
      <c r="XFD1771" s="189"/>
    </row>
    <row r="1772" spans="1:25 16375:16384" s="54" customFormat="1" ht="42" customHeight="1" x14ac:dyDescent="0.2">
      <c r="A1772" s="60"/>
      <c r="B1772" s="60"/>
      <c r="C1772" s="61"/>
      <c r="D1772" s="61"/>
      <c r="E1772" s="61"/>
      <c r="F1772" s="61"/>
      <c r="G1772" s="61"/>
      <c r="H1772" s="61"/>
      <c r="I1772" s="60"/>
      <c r="J1772" s="60"/>
      <c r="K1772" s="87"/>
      <c r="L1772" s="62"/>
      <c r="M1772" s="63"/>
      <c r="N1772" s="64"/>
      <c r="O1772" s="58"/>
      <c r="P1772" s="64"/>
      <c r="Q1772" s="58"/>
      <c r="R1772" s="52"/>
      <c r="S1772" s="60"/>
      <c r="T1772" s="60"/>
      <c r="U1772" s="60"/>
      <c r="V1772" s="60"/>
      <c r="W1772" s="20"/>
      <c r="X1772" s="19"/>
      <c r="Y1772" s="19"/>
      <c r="XEU1772" s="189"/>
      <c r="XEV1772" s="189"/>
      <c r="XEW1772" s="189"/>
      <c r="XEX1772" s="189"/>
      <c r="XEY1772" s="189"/>
      <c r="XEZ1772" s="189"/>
      <c r="XFA1772" s="189"/>
      <c r="XFB1772" s="189"/>
      <c r="XFC1772" s="189"/>
      <c r="XFD1772" s="189"/>
    </row>
    <row r="1773" spans="1:25 16375:16384" s="54" customFormat="1" ht="42" customHeight="1" x14ac:dyDescent="0.2">
      <c r="A1773" s="60"/>
      <c r="B1773" s="60"/>
      <c r="C1773" s="61"/>
      <c r="D1773" s="61"/>
      <c r="E1773" s="61"/>
      <c r="F1773" s="61"/>
      <c r="G1773" s="61"/>
      <c r="H1773" s="61"/>
      <c r="I1773" s="60"/>
      <c r="J1773" s="60"/>
      <c r="K1773" s="87"/>
      <c r="L1773" s="62"/>
      <c r="M1773" s="63"/>
      <c r="N1773" s="64"/>
      <c r="O1773" s="58"/>
      <c r="P1773" s="64"/>
      <c r="Q1773" s="58"/>
      <c r="R1773" s="52"/>
      <c r="S1773" s="60"/>
      <c r="T1773" s="60"/>
      <c r="U1773" s="60"/>
      <c r="V1773" s="60"/>
      <c r="W1773" s="20"/>
      <c r="X1773" s="19"/>
      <c r="Y1773" s="19"/>
      <c r="XEU1773" s="189"/>
      <c r="XEV1773" s="189"/>
      <c r="XEW1773" s="189"/>
      <c r="XEX1773" s="189"/>
      <c r="XEY1773" s="189"/>
      <c r="XEZ1773" s="189"/>
      <c r="XFA1773" s="189"/>
      <c r="XFB1773" s="189"/>
      <c r="XFC1773" s="189"/>
      <c r="XFD1773" s="189"/>
    </row>
    <row r="1774" spans="1:25 16375:16384" s="54" customFormat="1" ht="42" customHeight="1" x14ac:dyDescent="0.2">
      <c r="A1774" s="60"/>
      <c r="B1774" s="60"/>
      <c r="C1774" s="61"/>
      <c r="D1774" s="61"/>
      <c r="E1774" s="61"/>
      <c r="F1774" s="61"/>
      <c r="G1774" s="61"/>
      <c r="H1774" s="61"/>
      <c r="I1774" s="60"/>
      <c r="J1774" s="60"/>
      <c r="K1774" s="87"/>
      <c r="L1774" s="62"/>
      <c r="M1774" s="63"/>
      <c r="N1774" s="64"/>
      <c r="O1774" s="58"/>
      <c r="P1774" s="64"/>
      <c r="Q1774" s="58"/>
      <c r="R1774" s="52"/>
      <c r="S1774" s="60"/>
      <c r="T1774" s="60"/>
      <c r="U1774" s="60"/>
      <c r="V1774" s="60"/>
      <c r="W1774" s="20"/>
      <c r="X1774" s="19"/>
      <c r="Y1774" s="19"/>
      <c r="XEU1774" s="189"/>
      <c r="XEV1774" s="189"/>
      <c r="XEW1774" s="189"/>
      <c r="XEX1774" s="189"/>
      <c r="XEY1774" s="189"/>
      <c r="XEZ1774" s="189"/>
      <c r="XFA1774" s="189"/>
      <c r="XFB1774" s="189"/>
      <c r="XFC1774" s="189"/>
      <c r="XFD1774" s="189"/>
    </row>
    <row r="1775" spans="1:25 16375:16384" s="54" customFormat="1" ht="42" customHeight="1" x14ac:dyDescent="0.2">
      <c r="A1775" s="60"/>
      <c r="B1775" s="60"/>
      <c r="C1775" s="61"/>
      <c r="D1775" s="61"/>
      <c r="E1775" s="61"/>
      <c r="F1775" s="61"/>
      <c r="G1775" s="61"/>
      <c r="H1775" s="61"/>
      <c r="I1775" s="60"/>
      <c r="J1775" s="60"/>
      <c r="K1775" s="87"/>
      <c r="L1775" s="62"/>
      <c r="M1775" s="63"/>
      <c r="N1775" s="64"/>
      <c r="O1775" s="58"/>
      <c r="P1775" s="64"/>
      <c r="Q1775" s="58"/>
      <c r="R1775" s="52"/>
      <c r="S1775" s="60"/>
      <c r="T1775" s="60"/>
      <c r="U1775" s="60"/>
      <c r="V1775" s="60"/>
      <c r="W1775" s="20"/>
      <c r="X1775" s="19"/>
      <c r="Y1775" s="19"/>
      <c r="XEU1775" s="189"/>
      <c r="XEV1775" s="189"/>
      <c r="XEW1775" s="189"/>
      <c r="XEX1775" s="189"/>
      <c r="XEY1775" s="189"/>
      <c r="XEZ1775" s="189"/>
      <c r="XFA1775" s="189"/>
      <c r="XFB1775" s="189"/>
      <c r="XFC1775" s="189"/>
      <c r="XFD1775" s="189"/>
    </row>
    <row r="1776" spans="1:25 16375:16384" s="54" customFormat="1" ht="42" customHeight="1" x14ac:dyDescent="0.2">
      <c r="A1776" s="60"/>
      <c r="B1776" s="60"/>
      <c r="C1776" s="61"/>
      <c r="D1776" s="61"/>
      <c r="E1776" s="61"/>
      <c r="F1776" s="61"/>
      <c r="G1776" s="61"/>
      <c r="H1776" s="61"/>
      <c r="I1776" s="60"/>
      <c r="J1776" s="60"/>
      <c r="K1776" s="87"/>
      <c r="L1776" s="62"/>
      <c r="M1776" s="63"/>
      <c r="N1776" s="64"/>
      <c r="O1776" s="58"/>
      <c r="P1776" s="64"/>
      <c r="Q1776" s="58"/>
      <c r="R1776" s="52"/>
      <c r="S1776" s="60"/>
      <c r="T1776" s="60"/>
      <c r="U1776" s="60"/>
      <c r="V1776" s="60"/>
      <c r="W1776" s="20"/>
      <c r="X1776" s="19"/>
      <c r="Y1776" s="19"/>
      <c r="XEU1776" s="189"/>
      <c r="XEV1776" s="189"/>
      <c r="XEW1776" s="189"/>
      <c r="XEX1776" s="189"/>
      <c r="XEY1776" s="189"/>
      <c r="XEZ1776" s="189"/>
      <c r="XFA1776" s="189"/>
      <c r="XFB1776" s="189"/>
      <c r="XFC1776" s="189"/>
      <c r="XFD1776" s="189"/>
    </row>
    <row r="1777" spans="1:25 16375:16384" s="54" customFormat="1" ht="42" customHeight="1" x14ac:dyDescent="0.2">
      <c r="A1777" s="60"/>
      <c r="B1777" s="60"/>
      <c r="C1777" s="61"/>
      <c r="D1777" s="61"/>
      <c r="E1777" s="61"/>
      <c r="F1777" s="61"/>
      <c r="G1777" s="61"/>
      <c r="H1777" s="61"/>
      <c r="I1777" s="60"/>
      <c r="J1777" s="60"/>
      <c r="K1777" s="87"/>
      <c r="L1777" s="62"/>
      <c r="M1777" s="63"/>
      <c r="N1777" s="64"/>
      <c r="O1777" s="58"/>
      <c r="P1777" s="64"/>
      <c r="Q1777" s="58"/>
      <c r="R1777" s="52"/>
      <c r="S1777" s="60"/>
      <c r="T1777" s="60"/>
      <c r="U1777" s="60"/>
      <c r="V1777" s="60"/>
      <c r="W1777" s="20"/>
      <c r="X1777" s="19"/>
      <c r="Y1777" s="19"/>
      <c r="XEU1777" s="189"/>
      <c r="XEV1777" s="189"/>
      <c r="XEW1777" s="189"/>
      <c r="XEX1777" s="189"/>
      <c r="XEY1777" s="189"/>
      <c r="XEZ1777" s="189"/>
      <c r="XFA1777" s="189"/>
      <c r="XFB1777" s="189"/>
      <c r="XFC1777" s="189"/>
      <c r="XFD1777" s="189"/>
    </row>
    <row r="1778" spans="1:25 16375:16384" s="54" customFormat="1" ht="42" customHeight="1" x14ac:dyDescent="0.2">
      <c r="A1778" s="60"/>
      <c r="B1778" s="60"/>
      <c r="C1778" s="61"/>
      <c r="D1778" s="61"/>
      <c r="E1778" s="61"/>
      <c r="F1778" s="61"/>
      <c r="G1778" s="61"/>
      <c r="H1778" s="61"/>
      <c r="I1778" s="60"/>
      <c r="J1778" s="60"/>
      <c r="K1778" s="87"/>
      <c r="L1778" s="62"/>
      <c r="M1778" s="63"/>
      <c r="N1778" s="64"/>
      <c r="O1778" s="58"/>
      <c r="P1778" s="64"/>
      <c r="Q1778" s="58"/>
      <c r="R1778" s="52"/>
      <c r="S1778" s="60"/>
      <c r="T1778" s="60"/>
      <c r="U1778" s="60"/>
      <c r="V1778" s="60"/>
      <c r="W1778" s="20"/>
      <c r="X1778" s="19"/>
      <c r="Y1778" s="19"/>
      <c r="XEU1778" s="189"/>
      <c r="XEV1778" s="189"/>
      <c r="XEW1778" s="189"/>
      <c r="XEX1778" s="189"/>
      <c r="XEY1778" s="189"/>
      <c r="XEZ1778" s="189"/>
      <c r="XFA1778" s="189"/>
      <c r="XFB1778" s="189"/>
      <c r="XFC1778" s="189"/>
      <c r="XFD1778" s="189"/>
    </row>
    <row r="1779" spans="1:25 16375:16384" s="54" customFormat="1" ht="42" customHeight="1" x14ac:dyDescent="0.2">
      <c r="A1779" s="60"/>
      <c r="B1779" s="60"/>
      <c r="C1779" s="61"/>
      <c r="D1779" s="61"/>
      <c r="E1779" s="61"/>
      <c r="F1779" s="61"/>
      <c r="G1779" s="61"/>
      <c r="H1779" s="61"/>
      <c r="I1779" s="60"/>
      <c r="J1779" s="60"/>
      <c r="K1779" s="87"/>
      <c r="L1779" s="62"/>
      <c r="M1779" s="63"/>
      <c r="N1779" s="64"/>
      <c r="O1779" s="58"/>
      <c r="P1779" s="64"/>
      <c r="Q1779" s="58"/>
      <c r="R1779" s="52"/>
      <c r="S1779" s="60"/>
      <c r="T1779" s="60"/>
      <c r="U1779" s="60"/>
      <c r="V1779" s="60"/>
      <c r="W1779" s="20"/>
      <c r="X1779" s="19"/>
      <c r="Y1779" s="19"/>
      <c r="XEU1779" s="189"/>
      <c r="XEV1779" s="189"/>
      <c r="XEW1779" s="189"/>
      <c r="XEX1779" s="189"/>
      <c r="XEY1779" s="189"/>
      <c r="XEZ1779" s="189"/>
      <c r="XFA1779" s="189"/>
      <c r="XFB1779" s="189"/>
      <c r="XFC1779" s="189"/>
      <c r="XFD1779" s="189"/>
    </row>
    <row r="1780" spans="1:25 16375:16384" s="54" customFormat="1" ht="42" customHeight="1" x14ac:dyDescent="0.2">
      <c r="A1780" s="60"/>
      <c r="B1780" s="60"/>
      <c r="C1780" s="61"/>
      <c r="D1780" s="61"/>
      <c r="E1780" s="61"/>
      <c r="F1780" s="61"/>
      <c r="G1780" s="61"/>
      <c r="H1780" s="61"/>
      <c r="I1780" s="60"/>
      <c r="J1780" s="60"/>
      <c r="K1780" s="87"/>
      <c r="L1780" s="62"/>
      <c r="M1780" s="63"/>
      <c r="N1780" s="64"/>
      <c r="O1780" s="58"/>
      <c r="P1780" s="64"/>
      <c r="Q1780" s="58"/>
      <c r="R1780" s="52"/>
      <c r="S1780" s="60"/>
      <c r="T1780" s="60"/>
      <c r="U1780" s="60"/>
      <c r="V1780" s="60"/>
      <c r="W1780" s="20"/>
      <c r="X1780" s="19"/>
      <c r="Y1780" s="19"/>
      <c r="XEU1780" s="189"/>
      <c r="XEV1780" s="189"/>
      <c r="XEW1780" s="189"/>
      <c r="XEX1780" s="189"/>
      <c r="XEY1780" s="189"/>
      <c r="XEZ1780" s="189"/>
      <c r="XFA1780" s="189"/>
      <c r="XFB1780" s="189"/>
      <c r="XFC1780" s="189"/>
      <c r="XFD1780" s="189"/>
    </row>
    <row r="1781" spans="1:25 16375:16384" s="54" customFormat="1" ht="42" customHeight="1" x14ac:dyDescent="0.2">
      <c r="A1781" s="60"/>
      <c r="B1781" s="60"/>
      <c r="C1781" s="61"/>
      <c r="D1781" s="61"/>
      <c r="E1781" s="61"/>
      <c r="F1781" s="61"/>
      <c r="G1781" s="61"/>
      <c r="H1781" s="61"/>
      <c r="I1781" s="60"/>
      <c r="J1781" s="60"/>
      <c r="K1781" s="87"/>
      <c r="L1781" s="62"/>
      <c r="M1781" s="63"/>
      <c r="N1781" s="64"/>
      <c r="O1781" s="58"/>
      <c r="P1781" s="64"/>
      <c r="Q1781" s="58"/>
      <c r="R1781" s="52"/>
      <c r="S1781" s="60"/>
      <c r="T1781" s="60"/>
      <c r="U1781" s="60"/>
      <c r="V1781" s="60"/>
      <c r="W1781" s="20"/>
      <c r="X1781" s="19"/>
      <c r="Y1781" s="19"/>
      <c r="XEU1781" s="189"/>
      <c r="XEV1781" s="189"/>
      <c r="XEW1781" s="189"/>
      <c r="XEX1781" s="189"/>
      <c r="XEY1781" s="189"/>
      <c r="XEZ1781" s="189"/>
      <c r="XFA1781" s="189"/>
      <c r="XFB1781" s="189"/>
      <c r="XFC1781" s="189"/>
      <c r="XFD1781" s="189"/>
    </row>
    <row r="1782" spans="1:25 16375:16384" s="54" customFormat="1" ht="42" customHeight="1" x14ac:dyDescent="0.2">
      <c r="A1782" s="60"/>
      <c r="B1782" s="60"/>
      <c r="C1782" s="61"/>
      <c r="D1782" s="61"/>
      <c r="E1782" s="61"/>
      <c r="F1782" s="61"/>
      <c r="G1782" s="61"/>
      <c r="H1782" s="61"/>
      <c r="I1782" s="60"/>
      <c r="J1782" s="60"/>
      <c r="K1782" s="87"/>
      <c r="L1782" s="62"/>
      <c r="M1782" s="63"/>
      <c r="N1782" s="64"/>
      <c r="O1782" s="58"/>
      <c r="P1782" s="64"/>
      <c r="Q1782" s="58"/>
      <c r="R1782" s="52"/>
      <c r="S1782" s="60"/>
      <c r="T1782" s="60"/>
      <c r="U1782" s="60"/>
      <c r="V1782" s="60"/>
      <c r="W1782" s="20"/>
      <c r="X1782" s="19"/>
      <c r="Y1782" s="19"/>
      <c r="XEU1782" s="189"/>
      <c r="XEV1782" s="189"/>
      <c r="XEW1782" s="189"/>
      <c r="XEX1782" s="189"/>
      <c r="XEY1782" s="189"/>
      <c r="XEZ1782" s="189"/>
      <c r="XFA1782" s="189"/>
      <c r="XFB1782" s="189"/>
      <c r="XFC1782" s="189"/>
      <c r="XFD1782" s="189"/>
    </row>
    <row r="1783" spans="1:25 16375:16384" s="54" customFormat="1" ht="42" customHeight="1" x14ac:dyDescent="0.2">
      <c r="A1783" s="60"/>
      <c r="B1783" s="60"/>
      <c r="C1783" s="61"/>
      <c r="D1783" s="61"/>
      <c r="E1783" s="61"/>
      <c r="F1783" s="61"/>
      <c r="G1783" s="61"/>
      <c r="H1783" s="61"/>
      <c r="I1783" s="60"/>
      <c r="J1783" s="60"/>
      <c r="K1783" s="87"/>
      <c r="L1783" s="62"/>
      <c r="M1783" s="63"/>
      <c r="N1783" s="64"/>
      <c r="O1783" s="58"/>
      <c r="P1783" s="64"/>
      <c r="Q1783" s="58"/>
      <c r="R1783" s="52"/>
      <c r="S1783" s="60"/>
      <c r="T1783" s="60"/>
      <c r="U1783" s="60"/>
      <c r="V1783" s="60"/>
      <c r="W1783" s="20"/>
      <c r="X1783" s="19"/>
      <c r="Y1783" s="19"/>
      <c r="XEU1783" s="189"/>
      <c r="XEV1783" s="189"/>
      <c r="XEW1783" s="189"/>
      <c r="XEX1783" s="189"/>
      <c r="XEY1783" s="189"/>
      <c r="XEZ1783" s="189"/>
      <c r="XFA1783" s="189"/>
      <c r="XFB1783" s="189"/>
      <c r="XFC1783" s="189"/>
      <c r="XFD1783" s="189"/>
    </row>
    <row r="1784" spans="1:25 16375:16384" s="54" customFormat="1" ht="42" customHeight="1" x14ac:dyDescent="0.2">
      <c r="A1784" s="60"/>
      <c r="B1784" s="60"/>
      <c r="C1784" s="61"/>
      <c r="D1784" s="61"/>
      <c r="E1784" s="61"/>
      <c r="F1784" s="61"/>
      <c r="G1784" s="61"/>
      <c r="H1784" s="61"/>
      <c r="I1784" s="60"/>
      <c r="J1784" s="60"/>
      <c r="K1784" s="87"/>
      <c r="L1784" s="62"/>
      <c r="M1784" s="63"/>
      <c r="N1784" s="64"/>
      <c r="O1784" s="58"/>
      <c r="P1784" s="64"/>
      <c r="Q1784" s="58"/>
      <c r="R1784" s="52"/>
      <c r="S1784" s="60"/>
      <c r="T1784" s="60"/>
      <c r="U1784" s="60"/>
      <c r="V1784" s="60"/>
      <c r="W1784" s="20"/>
      <c r="X1784" s="19"/>
      <c r="Y1784" s="19"/>
      <c r="XEU1784" s="189"/>
      <c r="XEV1784" s="189"/>
      <c r="XEW1784" s="189"/>
      <c r="XEX1784" s="189"/>
      <c r="XEY1784" s="189"/>
      <c r="XEZ1784" s="189"/>
      <c r="XFA1784" s="189"/>
      <c r="XFB1784" s="189"/>
      <c r="XFC1784" s="189"/>
      <c r="XFD1784" s="189"/>
    </row>
    <row r="1785" spans="1:25 16375:16384" s="54" customFormat="1" ht="42" customHeight="1" x14ac:dyDescent="0.2">
      <c r="A1785" s="60"/>
      <c r="B1785" s="60"/>
      <c r="C1785" s="61"/>
      <c r="D1785" s="61"/>
      <c r="E1785" s="61"/>
      <c r="F1785" s="61"/>
      <c r="G1785" s="61"/>
      <c r="H1785" s="61"/>
      <c r="I1785" s="60"/>
      <c r="J1785" s="60"/>
      <c r="K1785" s="87"/>
      <c r="L1785" s="62"/>
      <c r="M1785" s="63"/>
      <c r="N1785" s="64"/>
      <c r="O1785" s="58"/>
      <c r="P1785" s="64"/>
      <c r="Q1785" s="58"/>
      <c r="R1785" s="52"/>
      <c r="S1785" s="60"/>
      <c r="T1785" s="60"/>
      <c r="U1785" s="60"/>
      <c r="V1785" s="60"/>
      <c r="W1785" s="20"/>
      <c r="X1785" s="19"/>
      <c r="Y1785" s="19"/>
      <c r="XEU1785" s="189"/>
      <c r="XEV1785" s="189"/>
      <c r="XEW1785" s="189"/>
      <c r="XEX1785" s="189"/>
      <c r="XEY1785" s="189"/>
      <c r="XEZ1785" s="189"/>
      <c r="XFA1785" s="189"/>
      <c r="XFB1785" s="189"/>
      <c r="XFC1785" s="189"/>
      <c r="XFD1785" s="189"/>
    </row>
    <row r="1786" spans="1:25 16375:16384" s="54" customFormat="1" ht="42" customHeight="1" x14ac:dyDescent="0.2">
      <c r="A1786" s="60"/>
      <c r="B1786" s="60"/>
      <c r="C1786" s="61"/>
      <c r="D1786" s="61"/>
      <c r="E1786" s="61"/>
      <c r="F1786" s="61"/>
      <c r="G1786" s="61"/>
      <c r="H1786" s="61"/>
      <c r="I1786" s="60"/>
      <c r="J1786" s="60"/>
      <c r="K1786" s="87"/>
      <c r="L1786" s="62"/>
      <c r="M1786" s="63"/>
      <c r="N1786" s="64"/>
      <c r="O1786" s="58"/>
      <c r="P1786" s="64"/>
      <c r="Q1786" s="58"/>
      <c r="R1786" s="52"/>
      <c r="S1786" s="60"/>
      <c r="T1786" s="60"/>
      <c r="U1786" s="60"/>
      <c r="V1786" s="60"/>
      <c r="W1786" s="20"/>
      <c r="X1786" s="19"/>
      <c r="Y1786" s="19"/>
      <c r="XEU1786" s="189"/>
      <c r="XEV1786" s="189"/>
      <c r="XEW1786" s="189"/>
      <c r="XEX1786" s="189"/>
      <c r="XEY1786" s="189"/>
      <c r="XEZ1786" s="189"/>
      <c r="XFA1786" s="189"/>
      <c r="XFB1786" s="189"/>
      <c r="XFC1786" s="189"/>
      <c r="XFD1786" s="189"/>
    </row>
    <row r="1787" spans="1:25 16375:16384" s="54" customFormat="1" ht="42" customHeight="1" x14ac:dyDescent="0.2">
      <c r="A1787" s="60"/>
      <c r="B1787" s="60"/>
      <c r="C1787" s="61"/>
      <c r="D1787" s="61"/>
      <c r="E1787" s="61"/>
      <c r="F1787" s="61"/>
      <c r="G1787" s="61"/>
      <c r="H1787" s="61"/>
      <c r="I1787" s="60"/>
      <c r="J1787" s="60"/>
      <c r="K1787" s="87"/>
      <c r="L1787" s="62"/>
      <c r="M1787" s="63"/>
      <c r="N1787" s="64"/>
      <c r="O1787" s="58"/>
      <c r="P1787" s="64"/>
      <c r="Q1787" s="58"/>
      <c r="R1787" s="52"/>
      <c r="S1787" s="60"/>
      <c r="T1787" s="60"/>
      <c r="U1787" s="60"/>
      <c r="V1787" s="60"/>
      <c r="W1787" s="20"/>
      <c r="X1787" s="19"/>
      <c r="Y1787" s="19"/>
      <c r="XEU1787" s="189"/>
      <c r="XEV1787" s="189"/>
      <c r="XEW1787" s="189"/>
      <c r="XEX1787" s="189"/>
      <c r="XEY1787" s="189"/>
      <c r="XEZ1787" s="189"/>
      <c r="XFA1787" s="189"/>
      <c r="XFB1787" s="189"/>
      <c r="XFC1787" s="189"/>
      <c r="XFD1787" s="189"/>
    </row>
    <row r="1788" spans="1:25 16375:16384" s="54" customFormat="1" ht="42" customHeight="1" x14ac:dyDescent="0.2">
      <c r="A1788" s="60"/>
      <c r="B1788" s="60"/>
      <c r="C1788" s="61"/>
      <c r="D1788" s="61"/>
      <c r="E1788" s="61"/>
      <c r="F1788" s="61"/>
      <c r="G1788" s="61"/>
      <c r="H1788" s="61"/>
      <c r="I1788" s="60"/>
      <c r="J1788" s="60"/>
      <c r="K1788" s="87"/>
      <c r="L1788" s="62"/>
      <c r="M1788" s="63"/>
      <c r="N1788" s="64"/>
      <c r="O1788" s="58"/>
      <c r="P1788" s="64"/>
      <c r="Q1788" s="58"/>
      <c r="R1788" s="52"/>
      <c r="S1788" s="60"/>
      <c r="T1788" s="60"/>
      <c r="U1788" s="60"/>
      <c r="V1788" s="60"/>
      <c r="W1788" s="20"/>
      <c r="X1788" s="19"/>
      <c r="Y1788" s="19"/>
      <c r="XEU1788" s="189"/>
      <c r="XEV1788" s="189"/>
      <c r="XEW1788" s="189"/>
      <c r="XEX1788" s="189"/>
      <c r="XEY1788" s="189"/>
      <c r="XEZ1788" s="189"/>
      <c r="XFA1788" s="189"/>
      <c r="XFB1788" s="189"/>
      <c r="XFC1788" s="189"/>
      <c r="XFD1788" s="189"/>
    </row>
    <row r="1789" spans="1:25 16375:16384" s="54" customFormat="1" ht="42" customHeight="1" x14ac:dyDescent="0.2">
      <c r="A1789" s="60"/>
      <c r="B1789" s="60"/>
      <c r="C1789" s="61"/>
      <c r="D1789" s="61"/>
      <c r="E1789" s="61"/>
      <c r="F1789" s="61"/>
      <c r="G1789" s="61"/>
      <c r="H1789" s="61"/>
      <c r="I1789" s="60"/>
      <c r="J1789" s="60"/>
      <c r="K1789" s="87"/>
      <c r="L1789" s="62"/>
      <c r="M1789" s="63"/>
      <c r="N1789" s="64"/>
      <c r="O1789" s="58"/>
      <c r="P1789" s="64"/>
      <c r="Q1789" s="58"/>
      <c r="R1789" s="52"/>
      <c r="S1789" s="60"/>
      <c r="T1789" s="60"/>
      <c r="U1789" s="60"/>
      <c r="V1789" s="60"/>
      <c r="W1789" s="20"/>
      <c r="X1789" s="19"/>
      <c r="Y1789" s="19"/>
      <c r="XEU1789" s="189"/>
      <c r="XEV1789" s="189"/>
      <c r="XEW1789" s="189"/>
      <c r="XEX1789" s="189"/>
      <c r="XEY1789" s="189"/>
      <c r="XEZ1789" s="189"/>
      <c r="XFA1789" s="189"/>
      <c r="XFB1789" s="189"/>
      <c r="XFC1789" s="189"/>
      <c r="XFD1789" s="189"/>
    </row>
    <row r="1790" spans="1:25 16375:16384" s="54" customFormat="1" ht="42" customHeight="1" x14ac:dyDescent="0.2">
      <c r="A1790" s="60"/>
      <c r="B1790" s="60"/>
      <c r="C1790" s="61"/>
      <c r="D1790" s="61"/>
      <c r="E1790" s="61"/>
      <c r="F1790" s="61"/>
      <c r="G1790" s="61"/>
      <c r="H1790" s="61"/>
      <c r="I1790" s="60"/>
      <c r="J1790" s="60"/>
      <c r="K1790" s="87"/>
      <c r="L1790" s="62"/>
      <c r="M1790" s="63"/>
      <c r="N1790" s="64"/>
      <c r="O1790" s="58"/>
      <c r="P1790" s="64"/>
      <c r="Q1790" s="58"/>
      <c r="R1790" s="52"/>
      <c r="S1790" s="60"/>
      <c r="T1790" s="60"/>
      <c r="U1790" s="60"/>
      <c r="V1790" s="60"/>
      <c r="W1790" s="20"/>
      <c r="X1790" s="19"/>
      <c r="Y1790" s="19"/>
      <c r="XEU1790" s="189"/>
      <c r="XEV1790" s="189"/>
      <c r="XEW1790" s="189"/>
      <c r="XEX1790" s="189"/>
      <c r="XEY1790" s="189"/>
      <c r="XEZ1790" s="189"/>
      <c r="XFA1790" s="189"/>
      <c r="XFB1790" s="189"/>
      <c r="XFC1790" s="189"/>
      <c r="XFD1790" s="189"/>
    </row>
    <row r="1791" spans="1:25 16375:16384" s="54" customFormat="1" ht="42" customHeight="1" x14ac:dyDescent="0.2">
      <c r="A1791" s="60"/>
      <c r="B1791" s="60"/>
      <c r="C1791" s="61"/>
      <c r="D1791" s="61"/>
      <c r="E1791" s="61"/>
      <c r="F1791" s="61"/>
      <c r="G1791" s="61"/>
      <c r="H1791" s="61"/>
      <c r="I1791" s="60"/>
      <c r="J1791" s="60"/>
      <c r="K1791" s="87"/>
      <c r="L1791" s="62"/>
      <c r="M1791" s="63"/>
      <c r="N1791" s="64"/>
      <c r="O1791" s="58"/>
      <c r="P1791" s="64"/>
      <c r="Q1791" s="58"/>
      <c r="R1791" s="52"/>
      <c r="S1791" s="60"/>
      <c r="T1791" s="60"/>
      <c r="U1791" s="60"/>
      <c r="V1791" s="60"/>
      <c r="W1791" s="20"/>
      <c r="X1791" s="19"/>
      <c r="Y1791" s="19"/>
      <c r="XEU1791" s="189"/>
      <c r="XEV1791" s="189"/>
      <c r="XEW1791" s="189"/>
      <c r="XEX1791" s="189"/>
      <c r="XEY1791" s="189"/>
      <c r="XEZ1791" s="189"/>
      <c r="XFA1791" s="189"/>
      <c r="XFB1791" s="189"/>
      <c r="XFC1791" s="189"/>
      <c r="XFD1791" s="189"/>
    </row>
    <row r="1792" spans="1:25 16375:16384" s="54" customFormat="1" ht="42" customHeight="1" x14ac:dyDescent="0.2">
      <c r="A1792" s="60"/>
      <c r="B1792" s="60"/>
      <c r="C1792" s="61"/>
      <c r="D1792" s="61"/>
      <c r="E1792" s="61"/>
      <c r="F1792" s="61"/>
      <c r="G1792" s="61"/>
      <c r="H1792" s="61"/>
      <c r="I1792" s="60"/>
      <c r="J1792" s="60"/>
      <c r="K1792" s="87"/>
      <c r="L1792" s="62"/>
      <c r="M1792" s="63"/>
      <c r="N1792" s="64"/>
      <c r="O1792" s="58"/>
      <c r="P1792" s="64"/>
      <c r="Q1792" s="58"/>
      <c r="R1792" s="52"/>
      <c r="S1792" s="60"/>
      <c r="T1792" s="60"/>
      <c r="U1792" s="60"/>
      <c r="V1792" s="60"/>
      <c r="W1792" s="20"/>
      <c r="X1792" s="19"/>
      <c r="Y1792" s="19"/>
      <c r="XEU1792" s="189"/>
      <c r="XEV1792" s="189"/>
      <c r="XEW1792" s="189"/>
      <c r="XEX1792" s="189"/>
      <c r="XEY1792" s="189"/>
      <c r="XEZ1792" s="189"/>
      <c r="XFA1792" s="189"/>
      <c r="XFB1792" s="189"/>
      <c r="XFC1792" s="189"/>
      <c r="XFD1792" s="189"/>
    </row>
    <row r="1793" spans="1:25 16375:16384" s="54" customFormat="1" ht="42" customHeight="1" x14ac:dyDescent="0.2">
      <c r="A1793" s="60"/>
      <c r="B1793" s="60"/>
      <c r="C1793" s="61"/>
      <c r="D1793" s="61"/>
      <c r="E1793" s="61"/>
      <c r="F1793" s="61"/>
      <c r="G1793" s="61"/>
      <c r="H1793" s="61"/>
      <c r="I1793" s="60"/>
      <c r="J1793" s="60"/>
      <c r="K1793" s="87"/>
      <c r="L1793" s="62"/>
      <c r="M1793" s="63"/>
      <c r="N1793" s="64"/>
      <c r="O1793" s="58"/>
      <c r="P1793" s="64"/>
      <c r="Q1793" s="58"/>
      <c r="R1793" s="52"/>
      <c r="S1793" s="60"/>
      <c r="T1793" s="60"/>
      <c r="U1793" s="60"/>
      <c r="V1793" s="60"/>
      <c r="W1793" s="20"/>
      <c r="X1793" s="19"/>
      <c r="Y1793" s="19"/>
      <c r="XEU1793" s="189"/>
      <c r="XEV1793" s="189"/>
      <c r="XEW1793" s="189"/>
      <c r="XEX1793" s="189"/>
      <c r="XEY1793" s="189"/>
      <c r="XEZ1793" s="189"/>
      <c r="XFA1793" s="189"/>
      <c r="XFB1793" s="189"/>
      <c r="XFC1793" s="189"/>
      <c r="XFD1793" s="189"/>
    </row>
    <row r="1794" spans="1:25 16375:16384" s="54" customFormat="1" ht="42" customHeight="1" x14ac:dyDescent="0.2">
      <c r="A1794" s="60"/>
      <c r="B1794" s="60"/>
      <c r="C1794" s="61"/>
      <c r="D1794" s="61"/>
      <c r="E1794" s="61"/>
      <c r="F1794" s="61"/>
      <c r="G1794" s="61"/>
      <c r="H1794" s="61"/>
      <c r="I1794" s="60"/>
      <c r="J1794" s="60"/>
      <c r="K1794" s="87"/>
      <c r="L1794" s="62"/>
      <c r="M1794" s="63"/>
      <c r="N1794" s="64"/>
      <c r="O1794" s="58"/>
      <c r="P1794" s="64"/>
      <c r="Q1794" s="58"/>
      <c r="R1794" s="52"/>
      <c r="S1794" s="60"/>
      <c r="T1794" s="60"/>
      <c r="U1794" s="60"/>
      <c r="V1794" s="60"/>
      <c r="W1794" s="20"/>
      <c r="X1794" s="19"/>
      <c r="Y1794" s="19"/>
      <c r="XEU1794" s="189"/>
      <c r="XEV1794" s="189"/>
      <c r="XEW1794" s="189"/>
      <c r="XEX1794" s="189"/>
      <c r="XEY1794" s="189"/>
      <c r="XEZ1794" s="189"/>
      <c r="XFA1794" s="189"/>
      <c r="XFB1794" s="189"/>
      <c r="XFC1794" s="189"/>
      <c r="XFD1794" s="189"/>
    </row>
    <row r="1795" spans="1:25 16375:16384" s="54" customFormat="1" ht="42" customHeight="1" x14ac:dyDescent="0.2">
      <c r="A1795" s="60"/>
      <c r="B1795" s="60"/>
      <c r="C1795" s="61"/>
      <c r="D1795" s="61"/>
      <c r="E1795" s="61"/>
      <c r="F1795" s="61"/>
      <c r="G1795" s="61"/>
      <c r="H1795" s="61"/>
      <c r="I1795" s="60"/>
      <c r="J1795" s="60"/>
      <c r="K1795" s="87"/>
      <c r="L1795" s="62"/>
      <c r="M1795" s="63"/>
      <c r="N1795" s="64"/>
      <c r="O1795" s="58"/>
      <c r="P1795" s="64"/>
      <c r="Q1795" s="58"/>
      <c r="R1795" s="52"/>
      <c r="S1795" s="60"/>
      <c r="T1795" s="60"/>
      <c r="U1795" s="60"/>
      <c r="V1795" s="60"/>
      <c r="W1795" s="20"/>
      <c r="X1795" s="19"/>
      <c r="Y1795" s="19"/>
      <c r="XEU1795" s="189"/>
      <c r="XEV1795" s="189"/>
      <c r="XEW1795" s="189"/>
      <c r="XEX1795" s="189"/>
      <c r="XEY1795" s="189"/>
      <c r="XEZ1795" s="189"/>
      <c r="XFA1795" s="189"/>
      <c r="XFB1795" s="189"/>
      <c r="XFC1795" s="189"/>
      <c r="XFD1795" s="189"/>
    </row>
    <row r="1796" spans="1:25 16375:16384" s="54" customFormat="1" ht="42" customHeight="1" x14ac:dyDescent="0.2">
      <c r="A1796" s="60"/>
      <c r="B1796" s="60"/>
      <c r="C1796" s="61"/>
      <c r="D1796" s="61"/>
      <c r="E1796" s="61"/>
      <c r="F1796" s="61"/>
      <c r="G1796" s="61"/>
      <c r="H1796" s="61"/>
      <c r="I1796" s="60"/>
      <c r="J1796" s="60"/>
      <c r="K1796" s="87"/>
      <c r="L1796" s="62"/>
      <c r="M1796" s="63"/>
      <c r="N1796" s="64"/>
      <c r="O1796" s="58"/>
      <c r="P1796" s="64"/>
      <c r="Q1796" s="58"/>
      <c r="R1796" s="52"/>
      <c r="S1796" s="60"/>
      <c r="T1796" s="60"/>
      <c r="U1796" s="60"/>
      <c r="V1796" s="60"/>
      <c r="W1796" s="20"/>
      <c r="X1796" s="19"/>
      <c r="Y1796" s="19"/>
      <c r="XEU1796" s="189"/>
      <c r="XEV1796" s="189"/>
      <c r="XEW1796" s="189"/>
      <c r="XEX1796" s="189"/>
      <c r="XEY1796" s="189"/>
      <c r="XEZ1796" s="189"/>
      <c r="XFA1796" s="189"/>
      <c r="XFB1796" s="189"/>
      <c r="XFC1796" s="189"/>
      <c r="XFD1796" s="189"/>
    </row>
    <row r="1797" spans="1:25 16375:16384" s="54" customFormat="1" ht="42" customHeight="1" x14ac:dyDescent="0.2">
      <c r="A1797" s="60"/>
      <c r="B1797" s="60"/>
      <c r="C1797" s="61"/>
      <c r="D1797" s="61"/>
      <c r="E1797" s="61"/>
      <c r="F1797" s="61"/>
      <c r="G1797" s="61"/>
      <c r="H1797" s="61"/>
      <c r="I1797" s="60"/>
      <c r="J1797" s="60"/>
      <c r="K1797" s="87"/>
      <c r="L1797" s="62"/>
      <c r="M1797" s="63"/>
      <c r="N1797" s="64"/>
      <c r="O1797" s="58"/>
      <c r="P1797" s="64"/>
      <c r="Q1797" s="58"/>
      <c r="R1797" s="52"/>
      <c r="S1797" s="60"/>
      <c r="T1797" s="60"/>
      <c r="U1797" s="60"/>
      <c r="V1797" s="60"/>
      <c r="W1797" s="20"/>
      <c r="X1797" s="19"/>
      <c r="Y1797" s="19"/>
      <c r="XEU1797" s="189"/>
      <c r="XEV1797" s="189"/>
      <c r="XEW1797" s="189"/>
      <c r="XEX1797" s="189"/>
      <c r="XEY1797" s="189"/>
      <c r="XEZ1797" s="189"/>
      <c r="XFA1797" s="189"/>
      <c r="XFB1797" s="189"/>
      <c r="XFC1797" s="189"/>
      <c r="XFD1797" s="189"/>
    </row>
    <row r="1798" spans="1:25 16375:16384" s="54" customFormat="1" ht="42" customHeight="1" x14ac:dyDescent="0.2">
      <c r="A1798" s="60"/>
      <c r="B1798" s="60"/>
      <c r="C1798" s="61"/>
      <c r="D1798" s="61"/>
      <c r="E1798" s="61"/>
      <c r="F1798" s="61"/>
      <c r="G1798" s="61"/>
      <c r="H1798" s="61"/>
      <c r="I1798" s="60"/>
      <c r="J1798" s="60"/>
      <c r="K1798" s="87"/>
      <c r="L1798" s="62"/>
      <c r="M1798" s="63"/>
      <c r="N1798" s="64"/>
      <c r="O1798" s="58"/>
      <c r="P1798" s="64"/>
      <c r="Q1798" s="58"/>
      <c r="R1798" s="52"/>
      <c r="S1798" s="60"/>
      <c r="T1798" s="60"/>
      <c r="U1798" s="60"/>
      <c r="V1798" s="60"/>
      <c r="W1798" s="20"/>
      <c r="X1798" s="19"/>
      <c r="Y1798" s="19"/>
      <c r="XEU1798" s="189"/>
      <c r="XEV1798" s="189"/>
      <c r="XEW1798" s="189"/>
      <c r="XEX1798" s="189"/>
      <c r="XEY1798" s="189"/>
      <c r="XEZ1798" s="189"/>
      <c r="XFA1798" s="189"/>
      <c r="XFB1798" s="189"/>
      <c r="XFC1798" s="189"/>
      <c r="XFD1798" s="189"/>
    </row>
    <row r="1799" spans="1:25 16375:16384" s="54" customFormat="1" ht="42" customHeight="1" x14ac:dyDescent="0.2">
      <c r="A1799" s="60"/>
      <c r="B1799" s="60"/>
      <c r="C1799" s="61"/>
      <c r="D1799" s="61"/>
      <c r="E1799" s="61"/>
      <c r="F1799" s="61"/>
      <c r="G1799" s="61"/>
      <c r="H1799" s="61"/>
      <c r="I1799" s="60"/>
      <c r="J1799" s="60"/>
      <c r="K1799" s="87"/>
      <c r="L1799" s="62"/>
      <c r="M1799" s="63"/>
      <c r="N1799" s="64"/>
      <c r="O1799" s="58"/>
      <c r="P1799" s="64"/>
      <c r="Q1799" s="58"/>
      <c r="R1799" s="52"/>
      <c r="S1799" s="60"/>
      <c r="T1799" s="60"/>
      <c r="U1799" s="60"/>
      <c r="V1799" s="60"/>
      <c r="W1799" s="20"/>
      <c r="X1799" s="19"/>
      <c r="Y1799" s="19"/>
      <c r="XEU1799" s="189"/>
      <c r="XEV1799" s="189"/>
      <c r="XEW1799" s="189"/>
      <c r="XEX1799" s="189"/>
      <c r="XEY1799" s="189"/>
      <c r="XEZ1799" s="189"/>
      <c r="XFA1799" s="189"/>
      <c r="XFB1799" s="189"/>
      <c r="XFC1799" s="189"/>
      <c r="XFD1799" s="189"/>
    </row>
    <row r="1800" spans="1:25 16375:16384" s="54" customFormat="1" ht="42" customHeight="1" x14ac:dyDescent="0.2">
      <c r="A1800" s="60"/>
      <c r="B1800" s="60"/>
      <c r="C1800" s="61"/>
      <c r="D1800" s="61"/>
      <c r="E1800" s="61"/>
      <c r="F1800" s="61"/>
      <c r="G1800" s="61"/>
      <c r="H1800" s="61"/>
      <c r="I1800" s="60"/>
      <c r="J1800" s="60"/>
      <c r="K1800" s="87"/>
      <c r="L1800" s="62"/>
      <c r="M1800" s="63"/>
      <c r="N1800" s="64"/>
      <c r="O1800" s="58"/>
      <c r="P1800" s="64"/>
      <c r="Q1800" s="58"/>
      <c r="R1800" s="52"/>
      <c r="S1800" s="60"/>
      <c r="T1800" s="60"/>
      <c r="U1800" s="60"/>
      <c r="V1800" s="60"/>
      <c r="W1800" s="20"/>
      <c r="X1800" s="19"/>
      <c r="Y1800" s="19"/>
      <c r="XEU1800" s="189"/>
      <c r="XEV1800" s="189"/>
      <c r="XEW1800" s="189"/>
      <c r="XEX1800" s="189"/>
      <c r="XEY1800" s="189"/>
      <c r="XEZ1800" s="189"/>
      <c r="XFA1800" s="189"/>
      <c r="XFB1800" s="189"/>
      <c r="XFC1800" s="189"/>
      <c r="XFD1800" s="189"/>
    </row>
    <row r="1801" spans="1:25 16375:16384" s="54" customFormat="1" ht="42" customHeight="1" x14ac:dyDescent="0.2">
      <c r="A1801" s="60"/>
      <c r="B1801" s="60"/>
      <c r="C1801" s="61"/>
      <c r="D1801" s="61"/>
      <c r="E1801" s="61"/>
      <c r="F1801" s="61"/>
      <c r="G1801" s="61"/>
      <c r="H1801" s="61"/>
      <c r="I1801" s="60"/>
      <c r="J1801" s="60"/>
      <c r="K1801" s="87"/>
      <c r="L1801" s="62"/>
      <c r="M1801" s="63"/>
      <c r="N1801" s="64"/>
      <c r="O1801" s="58"/>
      <c r="P1801" s="64"/>
      <c r="Q1801" s="58"/>
      <c r="R1801" s="52"/>
      <c r="S1801" s="60"/>
      <c r="T1801" s="60"/>
      <c r="U1801" s="60"/>
      <c r="V1801" s="60"/>
      <c r="W1801" s="20"/>
      <c r="X1801" s="19"/>
      <c r="Y1801" s="19"/>
      <c r="XEU1801" s="189"/>
      <c r="XEV1801" s="189"/>
      <c r="XEW1801" s="189"/>
      <c r="XEX1801" s="189"/>
      <c r="XEY1801" s="189"/>
      <c r="XEZ1801" s="189"/>
      <c r="XFA1801" s="189"/>
      <c r="XFB1801" s="189"/>
      <c r="XFC1801" s="189"/>
      <c r="XFD1801" s="189"/>
    </row>
    <row r="1802" spans="1:25 16375:16384" s="54" customFormat="1" ht="42" customHeight="1" x14ac:dyDescent="0.2">
      <c r="A1802" s="60"/>
      <c r="B1802" s="60"/>
      <c r="C1802" s="61"/>
      <c r="D1802" s="61"/>
      <c r="E1802" s="61"/>
      <c r="F1802" s="61"/>
      <c r="G1802" s="61"/>
      <c r="H1802" s="61"/>
      <c r="I1802" s="60"/>
      <c r="J1802" s="60"/>
      <c r="K1802" s="87"/>
      <c r="L1802" s="62"/>
      <c r="M1802" s="63"/>
      <c r="N1802" s="64"/>
      <c r="O1802" s="58"/>
      <c r="P1802" s="64"/>
      <c r="Q1802" s="58"/>
      <c r="R1802" s="52"/>
      <c r="S1802" s="60"/>
      <c r="T1802" s="60"/>
      <c r="U1802" s="60"/>
      <c r="V1802" s="60"/>
      <c r="W1802" s="20"/>
      <c r="X1802" s="19"/>
      <c r="Y1802" s="19"/>
      <c r="XEU1802" s="189"/>
      <c r="XEV1802" s="189"/>
      <c r="XEW1802" s="189"/>
      <c r="XEX1802" s="189"/>
      <c r="XEY1802" s="189"/>
      <c r="XEZ1802" s="189"/>
      <c r="XFA1802" s="189"/>
      <c r="XFB1802" s="189"/>
      <c r="XFC1802" s="189"/>
      <c r="XFD1802" s="189"/>
    </row>
    <row r="1803" spans="1:25 16375:16384" s="54" customFormat="1" ht="42" customHeight="1" x14ac:dyDescent="0.2">
      <c r="A1803" s="60"/>
      <c r="B1803" s="60"/>
      <c r="C1803" s="61"/>
      <c r="D1803" s="61"/>
      <c r="E1803" s="61"/>
      <c r="F1803" s="61"/>
      <c r="G1803" s="61"/>
      <c r="H1803" s="61"/>
      <c r="I1803" s="60"/>
      <c r="J1803" s="60"/>
      <c r="K1803" s="87"/>
      <c r="L1803" s="62"/>
      <c r="M1803" s="63"/>
      <c r="N1803" s="64"/>
      <c r="O1803" s="58"/>
      <c r="P1803" s="64"/>
      <c r="Q1803" s="58"/>
      <c r="R1803" s="52"/>
      <c r="S1803" s="60"/>
      <c r="T1803" s="60"/>
      <c r="U1803" s="60"/>
      <c r="V1803" s="60"/>
      <c r="W1803" s="20"/>
      <c r="X1803" s="19"/>
      <c r="Y1803" s="19"/>
      <c r="XEU1803" s="189"/>
      <c r="XEV1803" s="189"/>
      <c r="XEW1803" s="189"/>
      <c r="XEX1803" s="189"/>
      <c r="XEY1803" s="189"/>
      <c r="XEZ1803" s="189"/>
      <c r="XFA1803" s="189"/>
      <c r="XFB1803" s="189"/>
      <c r="XFC1803" s="189"/>
      <c r="XFD1803" s="189"/>
    </row>
    <row r="1804" spans="1:25 16375:16384" s="54" customFormat="1" ht="42" customHeight="1" x14ac:dyDescent="0.2">
      <c r="A1804" s="60"/>
      <c r="B1804" s="60"/>
      <c r="C1804" s="61"/>
      <c r="D1804" s="61"/>
      <c r="E1804" s="61"/>
      <c r="F1804" s="61"/>
      <c r="G1804" s="61"/>
      <c r="H1804" s="61"/>
      <c r="I1804" s="60"/>
      <c r="J1804" s="60"/>
      <c r="K1804" s="87"/>
      <c r="L1804" s="62"/>
      <c r="M1804" s="63"/>
      <c r="N1804" s="64"/>
      <c r="O1804" s="58"/>
      <c r="P1804" s="64"/>
      <c r="Q1804" s="58"/>
      <c r="R1804" s="52"/>
      <c r="S1804" s="60"/>
      <c r="T1804" s="60"/>
      <c r="U1804" s="60"/>
      <c r="V1804" s="60"/>
      <c r="W1804" s="20"/>
      <c r="X1804" s="19"/>
      <c r="Y1804" s="19"/>
      <c r="XEU1804" s="189"/>
      <c r="XEV1804" s="189"/>
      <c r="XEW1804" s="189"/>
      <c r="XEX1804" s="189"/>
      <c r="XEY1804" s="189"/>
      <c r="XEZ1804" s="189"/>
      <c r="XFA1804" s="189"/>
      <c r="XFB1804" s="189"/>
      <c r="XFC1804" s="189"/>
      <c r="XFD1804" s="189"/>
    </row>
    <row r="1805" spans="1:25 16375:16384" s="54" customFormat="1" ht="42" customHeight="1" x14ac:dyDescent="0.2">
      <c r="A1805" s="60"/>
      <c r="B1805" s="60"/>
      <c r="C1805" s="61"/>
      <c r="D1805" s="61"/>
      <c r="E1805" s="61"/>
      <c r="F1805" s="61"/>
      <c r="G1805" s="61"/>
      <c r="H1805" s="61"/>
      <c r="I1805" s="60"/>
      <c r="J1805" s="60"/>
      <c r="K1805" s="87"/>
      <c r="L1805" s="62"/>
      <c r="M1805" s="63"/>
      <c r="N1805" s="64"/>
      <c r="O1805" s="58"/>
      <c r="P1805" s="64"/>
      <c r="Q1805" s="58"/>
      <c r="R1805" s="52"/>
      <c r="S1805" s="60"/>
      <c r="T1805" s="60"/>
      <c r="U1805" s="60"/>
      <c r="V1805" s="60"/>
      <c r="W1805" s="20"/>
      <c r="X1805" s="19"/>
      <c r="Y1805" s="19"/>
      <c r="XEU1805" s="189"/>
      <c r="XEV1805" s="189"/>
      <c r="XEW1805" s="189"/>
      <c r="XEX1805" s="189"/>
      <c r="XEY1805" s="189"/>
      <c r="XEZ1805" s="189"/>
      <c r="XFA1805" s="189"/>
      <c r="XFB1805" s="189"/>
      <c r="XFC1805" s="189"/>
      <c r="XFD1805" s="189"/>
    </row>
    <row r="1806" spans="1:25 16375:16384" s="54" customFormat="1" ht="42" customHeight="1" x14ac:dyDescent="0.2">
      <c r="A1806" s="60"/>
      <c r="B1806" s="60"/>
      <c r="C1806" s="61"/>
      <c r="D1806" s="61"/>
      <c r="E1806" s="61"/>
      <c r="F1806" s="61"/>
      <c r="G1806" s="61"/>
      <c r="H1806" s="61"/>
      <c r="I1806" s="60"/>
      <c r="J1806" s="60"/>
      <c r="K1806" s="87"/>
      <c r="L1806" s="62"/>
      <c r="M1806" s="63"/>
      <c r="N1806" s="64"/>
      <c r="O1806" s="58"/>
      <c r="P1806" s="64"/>
      <c r="Q1806" s="58"/>
      <c r="R1806" s="52"/>
      <c r="S1806" s="60"/>
      <c r="T1806" s="60"/>
      <c r="U1806" s="60"/>
      <c r="V1806" s="60"/>
      <c r="W1806" s="20"/>
      <c r="X1806" s="19"/>
      <c r="Y1806" s="19"/>
      <c r="XEU1806" s="189"/>
      <c r="XEV1806" s="189"/>
      <c r="XEW1806" s="189"/>
      <c r="XEX1806" s="189"/>
      <c r="XEY1806" s="189"/>
      <c r="XEZ1806" s="189"/>
      <c r="XFA1806" s="189"/>
      <c r="XFB1806" s="189"/>
      <c r="XFC1806" s="189"/>
      <c r="XFD1806" s="189"/>
    </row>
    <row r="1807" spans="1:25 16375:16384" s="54" customFormat="1" ht="42" customHeight="1" x14ac:dyDescent="0.2">
      <c r="A1807" s="60"/>
      <c r="B1807" s="60"/>
      <c r="C1807" s="61"/>
      <c r="D1807" s="61"/>
      <c r="E1807" s="61"/>
      <c r="F1807" s="61"/>
      <c r="G1807" s="61"/>
      <c r="H1807" s="61"/>
      <c r="I1807" s="60"/>
      <c r="J1807" s="60"/>
      <c r="K1807" s="87"/>
      <c r="L1807" s="62"/>
      <c r="M1807" s="63"/>
      <c r="N1807" s="64"/>
      <c r="O1807" s="58"/>
      <c r="P1807" s="64"/>
      <c r="Q1807" s="58"/>
      <c r="R1807" s="52"/>
      <c r="S1807" s="60"/>
      <c r="T1807" s="60"/>
      <c r="U1807" s="60"/>
      <c r="V1807" s="60"/>
      <c r="W1807" s="20"/>
      <c r="X1807" s="19"/>
      <c r="Y1807" s="19"/>
      <c r="XEU1807" s="189"/>
      <c r="XEV1807" s="189"/>
      <c r="XEW1807" s="189"/>
      <c r="XEX1807" s="189"/>
      <c r="XEY1807" s="189"/>
      <c r="XEZ1807" s="189"/>
      <c r="XFA1807" s="189"/>
      <c r="XFB1807" s="189"/>
      <c r="XFC1807" s="189"/>
      <c r="XFD1807" s="189"/>
    </row>
    <row r="1808" spans="1:25 16375:16384" s="54" customFormat="1" ht="42" customHeight="1" x14ac:dyDescent="0.2">
      <c r="A1808" s="60"/>
      <c r="B1808" s="60"/>
      <c r="C1808" s="61"/>
      <c r="D1808" s="61"/>
      <c r="E1808" s="61"/>
      <c r="F1808" s="61"/>
      <c r="G1808" s="61"/>
      <c r="H1808" s="61"/>
      <c r="I1808" s="60"/>
      <c r="J1808" s="60"/>
      <c r="K1808" s="87"/>
      <c r="L1808" s="62"/>
      <c r="M1808" s="63"/>
      <c r="N1808" s="64"/>
      <c r="O1808" s="58"/>
      <c r="P1808" s="64"/>
      <c r="Q1808" s="58"/>
      <c r="R1808" s="52"/>
      <c r="S1808" s="60"/>
      <c r="T1808" s="60"/>
      <c r="U1808" s="60"/>
      <c r="V1808" s="60"/>
      <c r="W1808" s="20"/>
      <c r="X1808" s="19"/>
      <c r="Y1808" s="19"/>
      <c r="XEU1808" s="189"/>
      <c r="XEV1808" s="189"/>
      <c r="XEW1808" s="189"/>
      <c r="XEX1808" s="189"/>
      <c r="XEY1808" s="189"/>
      <c r="XEZ1808" s="189"/>
      <c r="XFA1808" s="189"/>
      <c r="XFB1808" s="189"/>
      <c r="XFC1808" s="189"/>
      <c r="XFD1808" s="189"/>
    </row>
    <row r="1809" spans="1:25 16375:16384" s="54" customFormat="1" ht="42" customHeight="1" x14ac:dyDescent="0.2">
      <c r="A1809" s="60"/>
      <c r="B1809" s="60"/>
      <c r="C1809" s="61"/>
      <c r="D1809" s="61"/>
      <c r="E1809" s="61"/>
      <c r="F1809" s="61"/>
      <c r="G1809" s="61"/>
      <c r="H1809" s="61"/>
      <c r="I1809" s="60"/>
      <c r="J1809" s="60"/>
      <c r="K1809" s="87"/>
      <c r="L1809" s="62"/>
      <c r="M1809" s="63"/>
      <c r="N1809" s="64"/>
      <c r="O1809" s="58"/>
      <c r="P1809" s="64"/>
      <c r="Q1809" s="58"/>
      <c r="R1809" s="52"/>
      <c r="S1809" s="60"/>
      <c r="T1809" s="60"/>
      <c r="U1809" s="60"/>
      <c r="V1809" s="60"/>
      <c r="W1809" s="20"/>
      <c r="X1809" s="19"/>
      <c r="Y1809" s="19"/>
      <c r="XEU1809" s="189"/>
      <c r="XEV1809" s="189"/>
      <c r="XEW1809" s="189"/>
      <c r="XEX1809" s="189"/>
      <c r="XEY1809" s="189"/>
      <c r="XEZ1809" s="189"/>
      <c r="XFA1809" s="189"/>
      <c r="XFB1809" s="189"/>
      <c r="XFC1809" s="189"/>
      <c r="XFD1809" s="189"/>
    </row>
    <row r="1810" spans="1:25 16375:16384" s="54" customFormat="1" ht="42" customHeight="1" x14ac:dyDescent="0.2">
      <c r="A1810" s="60"/>
      <c r="B1810" s="60"/>
      <c r="C1810" s="61"/>
      <c r="D1810" s="61"/>
      <c r="E1810" s="61"/>
      <c r="F1810" s="61"/>
      <c r="G1810" s="61"/>
      <c r="H1810" s="61"/>
      <c r="I1810" s="60"/>
      <c r="J1810" s="60"/>
      <c r="K1810" s="87"/>
      <c r="L1810" s="62"/>
      <c r="M1810" s="63"/>
      <c r="N1810" s="64"/>
      <c r="O1810" s="58"/>
      <c r="P1810" s="64"/>
      <c r="Q1810" s="58"/>
      <c r="R1810" s="52"/>
      <c r="S1810" s="60"/>
      <c r="T1810" s="60"/>
      <c r="U1810" s="60"/>
      <c r="V1810" s="60"/>
      <c r="W1810" s="20"/>
      <c r="X1810" s="19"/>
      <c r="Y1810" s="19"/>
      <c r="XEU1810" s="189"/>
      <c r="XEV1810" s="189"/>
      <c r="XEW1810" s="189"/>
      <c r="XEX1810" s="189"/>
      <c r="XEY1810" s="189"/>
      <c r="XEZ1810" s="189"/>
      <c r="XFA1810" s="189"/>
      <c r="XFB1810" s="189"/>
      <c r="XFC1810" s="189"/>
      <c r="XFD1810" s="189"/>
    </row>
    <row r="1811" spans="1:25 16375:16384" s="54" customFormat="1" ht="42" customHeight="1" x14ac:dyDescent="0.2">
      <c r="A1811" s="60"/>
      <c r="B1811" s="60"/>
      <c r="C1811" s="61"/>
      <c r="D1811" s="61"/>
      <c r="E1811" s="61"/>
      <c r="F1811" s="61"/>
      <c r="G1811" s="61"/>
      <c r="H1811" s="61"/>
      <c r="I1811" s="60"/>
      <c r="J1811" s="60"/>
      <c r="K1811" s="87"/>
      <c r="L1811" s="62"/>
      <c r="M1811" s="63"/>
      <c r="N1811" s="64"/>
      <c r="O1811" s="58"/>
      <c r="P1811" s="64"/>
      <c r="Q1811" s="58"/>
      <c r="R1811" s="52"/>
      <c r="S1811" s="60"/>
      <c r="T1811" s="60"/>
      <c r="U1811" s="60"/>
      <c r="V1811" s="60"/>
      <c r="W1811" s="20"/>
      <c r="X1811" s="19"/>
      <c r="Y1811" s="19"/>
      <c r="XEU1811" s="189"/>
      <c r="XEV1811" s="189"/>
      <c r="XEW1811" s="189"/>
      <c r="XEX1811" s="189"/>
      <c r="XEY1811" s="189"/>
      <c r="XEZ1811" s="189"/>
      <c r="XFA1811" s="189"/>
      <c r="XFB1811" s="189"/>
      <c r="XFC1811" s="189"/>
      <c r="XFD1811" s="189"/>
    </row>
    <row r="1812" spans="1:25 16375:16384" s="54" customFormat="1" ht="42" customHeight="1" x14ac:dyDescent="0.2">
      <c r="A1812" s="60"/>
      <c r="B1812" s="60"/>
      <c r="C1812" s="61"/>
      <c r="D1812" s="61"/>
      <c r="E1812" s="61"/>
      <c r="F1812" s="61"/>
      <c r="G1812" s="61"/>
      <c r="H1812" s="61"/>
      <c r="I1812" s="60"/>
      <c r="J1812" s="60"/>
      <c r="K1812" s="87"/>
      <c r="L1812" s="62"/>
      <c r="M1812" s="63"/>
      <c r="N1812" s="64"/>
      <c r="O1812" s="58"/>
      <c r="P1812" s="64"/>
      <c r="Q1812" s="58"/>
      <c r="R1812" s="52"/>
      <c r="S1812" s="60"/>
      <c r="T1812" s="60"/>
      <c r="U1812" s="60"/>
      <c r="V1812" s="60"/>
      <c r="W1812" s="20"/>
      <c r="X1812" s="19"/>
      <c r="Y1812" s="19"/>
      <c r="XEU1812" s="189"/>
      <c r="XEV1812" s="189"/>
      <c r="XEW1812" s="189"/>
      <c r="XEX1812" s="189"/>
      <c r="XEY1812" s="189"/>
      <c r="XEZ1812" s="189"/>
      <c r="XFA1812" s="189"/>
      <c r="XFB1812" s="189"/>
      <c r="XFC1812" s="189"/>
      <c r="XFD1812" s="189"/>
    </row>
    <row r="1813" spans="1:25 16375:16384" s="54" customFormat="1" ht="42" customHeight="1" x14ac:dyDescent="0.2">
      <c r="A1813" s="60"/>
      <c r="B1813" s="60"/>
      <c r="C1813" s="61"/>
      <c r="D1813" s="61"/>
      <c r="E1813" s="61"/>
      <c r="F1813" s="61"/>
      <c r="G1813" s="61"/>
      <c r="H1813" s="61"/>
      <c r="I1813" s="60"/>
      <c r="J1813" s="60"/>
      <c r="K1813" s="87"/>
      <c r="L1813" s="62"/>
      <c r="M1813" s="63"/>
      <c r="N1813" s="64"/>
      <c r="O1813" s="58"/>
      <c r="P1813" s="64"/>
      <c r="Q1813" s="58"/>
      <c r="R1813" s="52"/>
      <c r="S1813" s="60"/>
      <c r="T1813" s="60"/>
      <c r="U1813" s="60"/>
      <c r="V1813" s="60"/>
      <c r="W1813" s="20"/>
      <c r="X1813" s="19"/>
      <c r="Y1813" s="19"/>
      <c r="XEU1813" s="189"/>
      <c r="XEV1813" s="189"/>
      <c r="XEW1813" s="189"/>
      <c r="XEX1813" s="189"/>
      <c r="XEY1813" s="189"/>
      <c r="XEZ1813" s="189"/>
      <c r="XFA1813" s="189"/>
      <c r="XFB1813" s="189"/>
      <c r="XFC1813" s="189"/>
      <c r="XFD1813" s="189"/>
    </row>
    <row r="1814" spans="1:25 16375:16384" s="54" customFormat="1" ht="42" customHeight="1" x14ac:dyDescent="0.2">
      <c r="A1814" s="60"/>
      <c r="B1814" s="60"/>
      <c r="C1814" s="61"/>
      <c r="D1814" s="61"/>
      <c r="E1814" s="61"/>
      <c r="F1814" s="61"/>
      <c r="G1814" s="61"/>
      <c r="H1814" s="61"/>
      <c r="I1814" s="60"/>
      <c r="J1814" s="60"/>
      <c r="K1814" s="87"/>
      <c r="L1814" s="62"/>
      <c r="M1814" s="63"/>
      <c r="N1814" s="64"/>
      <c r="O1814" s="58"/>
      <c r="P1814" s="64"/>
      <c r="Q1814" s="58"/>
      <c r="R1814" s="52"/>
      <c r="S1814" s="60"/>
      <c r="T1814" s="60"/>
      <c r="U1814" s="60"/>
      <c r="V1814" s="60"/>
      <c r="W1814" s="20"/>
      <c r="X1814" s="19"/>
      <c r="Y1814" s="19"/>
      <c r="XEU1814" s="189"/>
      <c r="XEV1814" s="189"/>
      <c r="XEW1814" s="189"/>
      <c r="XEX1814" s="189"/>
      <c r="XEY1814" s="189"/>
      <c r="XEZ1814" s="189"/>
      <c r="XFA1814" s="189"/>
      <c r="XFB1814" s="189"/>
      <c r="XFC1814" s="189"/>
      <c r="XFD1814" s="189"/>
    </row>
    <row r="1815" spans="1:25 16375:16384" s="54" customFormat="1" ht="42" customHeight="1" x14ac:dyDescent="0.2">
      <c r="A1815" s="60"/>
      <c r="B1815" s="60"/>
      <c r="C1815" s="61"/>
      <c r="D1815" s="61"/>
      <c r="E1815" s="61"/>
      <c r="F1815" s="61"/>
      <c r="G1815" s="61"/>
      <c r="H1815" s="61"/>
      <c r="I1815" s="60"/>
      <c r="J1815" s="60"/>
      <c r="K1815" s="87"/>
      <c r="L1815" s="62"/>
      <c r="M1815" s="63"/>
      <c r="N1815" s="64"/>
      <c r="O1815" s="58"/>
      <c r="P1815" s="64"/>
      <c r="Q1815" s="58"/>
      <c r="R1815" s="52"/>
      <c r="S1815" s="60"/>
      <c r="T1815" s="60"/>
      <c r="U1815" s="60"/>
      <c r="V1815" s="60"/>
      <c r="W1815" s="20"/>
      <c r="X1815" s="19"/>
      <c r="Y1815" s="19"/>
      <c r="XEU1815" s="189"/>
      <c r="XEV1815" s="189"/>
      <c r="XEW1815" s="189"/>
      <c r="XEX1815" s="189"/>
      <c r="XEY1815" s="189"/>
      <c r="XEZ1815" s="189"/>
      <c r="XFA1815" s="189"/>
      <c r="XFB1815" s="189"/>
      <c r="XFC1815" s="189"/>
      <c r="XFD1815" s="189"/>
    </row>
    <row r="1816" spans="1:25 16375:16384" s="54" customFormat="1" ht="42" customHeight="1" x14ac:dyDescent="0.2">
      <c r="A1816" s="60"/>
      <c r="B1816" s="60"/>
      <c r="C1816" s="61"/>
      <c r="D1816" s="61"/>
      <c r="E1816" s="61"/>
      <c r="F1816" s="61"/>
      <c r="G1816" s="61"/>
      <c r="H1816" s="61"/>
      <c r="I1816" s="60"/>
      <c r="J1816" s="60"/>
      <c r="K1816" s="87"/>
      <c r="L1816" s="62"/>
      <c r="M1816" s="63"/>
      <c r="N1816" s="64"/>
      <c r="O1816" s="58"/>
      <c r="P1816" s="64"/>
      <c r="Q1816" s="58"/>
      <c r="R1816" s="52"/>
      <c r="S1816" s="60"/>
      <c r="T1816" s="60"/>
      <c r="U1816" s="60"/>
      <c r="V1816" s="60"/>
      <c r="W1816" s="20"/>
      <c r="X1816" s="19"/>
      <c r="Y1816" s="19"/>
      <c r="XEU1816" s="189"/>
      <c r="XEV1816" s="189"/>
      <c r="XEW1816" s="189"/>
      <c r="XEX1816" s="189"/>
      <c r="XEY1816" s="189"/>
      <c r="XEZ1816" s="189"/>
      <c r="XFA1816" s="189"/>
      <c r="XFB1816" s="189"/>
      <c r="XFC1816" s="189"/>
      <c r="XFD1816" s="189"/>
    </row>
    <row r="1817" spans="1:25 16375:16384" s="54" customFormat="1" ht="42" customHeight="1" x14ac:dyDescent="0.2">
      <c r="A1817" s="60"/>
      <c r="B1817" s="60"/>
      <c r="C1817" s="61"/>
      <c r="D1817" s="61"/>
      <c r="E1817" s="61"/>
      <c r="F1817" s="61"/>
      <c r="G1817" s="61"/>
      <c r="H1817" s="61"/>
      <c r="I1817" s="60"/>
      <c r="J1817" s="60"/>
      <c r="K1817" s="87"/>
      <c r="L1817" s="62"/>
      <c r="M1817" s="63"/>
      <c r="N1817" s="64"/>
      <c r="O1817" s="58"/>
      <c r="P1817" s="64"/>
      <c r="Q1817" s="58"/>
      <c r="R1817" s="52"/>
      <c r="S1817" s="60"/>
      <c r="T1817" s="60"/>
      <c r="U1817" s="60"/>
      <c r="V1817" s="60"/>
      <c r="W1817" s="20"/>
      <c r="X1817" s="19"/>
      <c r="Y1817" s="19"/>
      <c r="XEU1817" s="189"/>
      <c r="XEV1817" s="189"/>
      <c r="XEW1817" s="189"/>
      <c r="XEX1817" s="189"/>
      <c r="XEY1817" s="189"/>
      <c r="XEZ1817" s="189"/>
      <c r="XFA1817" s="189"/>
      <c r="XFB1817" s="189"/>
      <c r="XFC1817" s="189"/>
      <c r="XFD1817" s="189"/>
    </row>
    <row r="1818" spans="1:25 16375:16384" s="54" customFormat="1" ht="42" customHeight="1" x14ac:dyDescent="0.2">
      <c r="A1818" s="60"/>
      <c r="B1818" s="60"/>
      <c r="C1818" s="61"/>
      <c r="D1818" s="61"/>
      <c r="E1818" s="61"/>
      <c r="F1818" s="61"/>
      <c r="G1818" s="61"/>
      <c r="H1818" s="61"/>
      <c r="I1818" s="60"/>
      <c r="J1818" s="60"/>
      <c r="K1818" s="87"/>
      <c r="L1818" s="62"/>
      <c r="M1818" s="63"/>
      <c r="N1818" s="64"/>
      <c r="O1818" s="58"/>
      <c r="P1818" s="64"/>
      <c r="Q1818" s="58"/>
      <c r="R1818" s="52"/>
      <c r="S1818" s="60"/>
      <c r="T1818" s="60"/>
      <c r="U1818" s="60"/>
      <c r="V1818" s="60"/>
      <c r="W1818" s="20"/>
      <c r="X1818" s="19"/>
      <c r="Y1818" s="19"/>
      <c r="XEU1818" s="189"/>
      <c r="XEV1818" s="189"/>
      <c r="XEW1818" s="189"/>
      <c r="XEX1818" s="189"/>
      <c r="XEY1818" s="189"/>
      <c r="XEZ1818" s="189"/>
      <c r="XFA1818" s="189"/>
      <c r="XFB1818" s="189"/>
      <c r="XFC1818" s="189"/>
      <c r="XFD1818" s="189"/>
    </row>
    <row r="1819" spans="1:25 16375:16384" s="54" customFormat="1" ht="42" customHeight="1" x14ac:dyDescent="0.2">
      <c r="A1819" s="60"/>
      <c r="B1819" s="60"/>
      <c r="C1819" s="61"/>
      <c r="D1819" s="61"/>
      <c r="E1819" s="61"/>
      <c r="F1819" s="61"/>
      <c r="G1819" s="61"/>
      <c r="H1819" s="61"/>
      <c r="I1819" s="60"/>
      <c r="J1819" s="60"/>
      <c r="K1819" s="87"/>
      <c r="L1819" s="62"/>
      <c r="M1819" s="63"/>
      <c r="N1819" s="64"/>
      <c r="O1819" s="58"/>
      <c r="P1819" s="64"/>
      <c r="Q1819" s="58"/>
      <c r="R1819" s="52"/>
      <c r="S1819" s="60"/>
      <c r="T1819" s="60"/>
      <c r="U1819" s="60"/>
      <c r="V1819" s="60"/>
      <c r="W1819" s="20"/>
      <c r="X1819" s="19"/>
      <c r="Y1819" s="19"/>
      <c r="XEU1819" s="189"/>
      <c r="XEV1819" s="189"/>
      <c r="XEW1819" s="189"/>
      <c r="XEX1819" s="189"/>
      <c r="XEY1819" s="189"/>
      <c r="XEZ1819" s="189"/>
      <c r="XFA1819" s="189"/>
      <c r="XFB1819" s="189"/>
      <c r="XFC1819" s="189"/>
      <c r="XFD1819" s="189"/>
    </row>
    <row r="1820" spans="1:25 16375:16384" s="54" customFormat="1" ht="42" customHeight="1" x14ac:dyDescent="0.2">
      <c r="A1820" s="60"/>
      <c r="B1820" s="60"/>
      <c r="C1820" s="61"/>
      <c r="D1820" s="61"/>
      <c r="E1820" s="61"/>
      <c r="F1820" s="61"/>
      <c r="G1820" s="61"/>
      <c r="H1820" s="61"/>
      <c r="I1820" s="60"/>
      <c r="J1820" s="60"/>
      <c r="K1820" s="87"/>
      <c r="L1820" s="62"/>
      <c r="M1820" s="63"/>
      <c r="N1820" s="64"/>
      <c r="O1820" s="58"/>
      <c r="P1820" s="64"/>
      <c r="Q1820" s="58"/>
      <c r="R1820" s="52"/>
      <c r="S1820" s="60"/>
      <c r="T1820" s="60"/>
      <c r="U1820" s="60"/>
      <c r="V1820" s="60"/>
      <c r="W1820" s="20"/>
      <c r="X1820" s="19"/>
      <c r="Y1820" s="19"/>
      <c r="XEU1820" s="189"/>
      <c r="XEV1820" s="189"/>
      <c r="XEW1820" s="189"/>
      <c r="XEX1820" s="189"/>
      <c r="XEY1820" s="189"/>
      <c r="XEZ1820" s="189"/>
      <c r="XFA1820" s="189"/>
      <c r="XFB1820" s="189"/>
      <c r="XFC1820" s="189"/>
      <c r="XFD1820" s="189"/>
    </row>
    <row r="1821" spans="1:25 16375:16384" s="54" customFormat="1" ht="42" customHeight="1" x14ac:dyDescent="0.2">
      <c r="A1821" s="60"/>
      <c r="B1821" s="60"/>
      <c r="C1821" s="61"/>
      <c r="D1821" s="61"/>
      <c r="E1821" s="61"/>
      <c r="F1821" s="61"/>
      <c r="G1821" s="61"/>
      <c r="H1821" s="61"/>
      <c r="I1821" s="60"/>
      <c r="J1821" s="60"/>
      <c r="K1821" s="87"/>
      <c r="L1821" s="62"/>
      <c r="M1821" s="63"/>
      <c r="N1821" s="64"/>
      <c r="O1821" s="58"/>
      <c r="P1821" s="64"/>
      <c r="Q1821" s="58"/>
      <c r="R1821" s="52"/>
      <c r="S1821" s="60"/>
      <c r="T1821" s="60"/>
      <c r="U1821" s="60"/>
      <c r="V1821" s="60"/>
      <c r="W1821" s="20"/>
      <c r="X1821" s="19"/>
      <c r="Y1821" s="19"/>
      <c r="XEU1821" s="189"/>
      <c r="XEV1821" s="189"/>
      <c r="XEW1821" s="189"/>
      <c r="XEX1821" s="189"/>
      <c r="XEY1821" s="189"/>
      <c r="XEZ1821" s="189"/>
      <c r="XFA1821" s="189"/>
      <c r="XFB1821" s="189"/>
      <c r="XFC1821" s="189"/>
      <c r="XFD1821" s="189"/>
    </row>
    <row r="1822" spans="1:25 16375:16384" s="54" customFormat="1" ht="42" customHeight="1" x14ac:dyDescent="0.2">
      <c r="A1822" s="60"/>
      <c r="B1822" s="60"/>
      <c r="C1822" s="61"/>
      <c r="D1822" s="61"/>
      <c r="E1822" s="61"/>
      <c r="F1822" s="61"/>
      <c r="G1822" s="61"/>
      <c r="H1822" s="61"/>
      <c r="I1822" s="60"/>
      <c r="J1822" s="60"/>
      <c r="K1822" s="87"/>
      <c r="L1822" s="62"/>
      <c r="M1822" s="63"/>
      <c r="N1822" s="64"/>
      <c r="O1822" s="58"/>
      <c r="P1822" s="64"/>
      <c r="Q1822" s="58"/>
      <c r="R1822" s="52"/>
      <c r="S1822" s="60"/>
      <c r="T1822" s="60"/>
      <c r="U1822" s="60"/>
      <c r="V1822" s="60"/>
      <c r="W1822" s="20"/>
      <c r="X1822" s="19"/>
      <c r="Y1822" s="19"/>
      <c r="XEU1822" s="189"/>
      <c r="XEV1822" s="189"/>
      <c r="XEW1822" s="189"/>
      <c r="XEX1822" s="189"/>
      <c r="XEY1822" s="189"/>
      <c r="XEZ1822" s="189"/>
      <c r="XFA1822" s="189"/>
      <c r="XFB1822" s="189"/>
      <c r="XFC1822" s="189"/>
      <c r="XFD1822" s="189"/>
    </row>
    <row r="1823" spans="1:25 16375:16384" s="54" customFormat="1" ht="42" customHeight="1" x14ac:dyDescent="0.2">
      <c r="A1823" s="60"/>
      <c r="B1823" s="60"/>
      <c r="C1823" s="61"/>
      <c r="D1823" s="61"/>
      <c r="E1823" s="61"/>
      <c r="F1823" s="61"/>
      <c r="G1823" s="61"/>
      <c r="H1823" s="61"/>
      <c r="I1823" s="60"/>
      <c r="J1823" s="60"/>
      <c r="K1823" s="87"/>
      <c r="L1823" s="62"/>
      <c r="M1823" s="63"/>
      <c r="N1823" s="64"/>
      <c r="O1823" s="58"/>
      <c r="P1823" s="64"/>
      <c r="Q1823" s="58"/>
      <c r="R1823" s="52"/>
      <c r="S1823" s="60"/>
      <c r="T1823" s="60"/>
      <c r="U1823" s="60"/>
      <c r="V1823" s="60"/>
      <c r="W1823" s="20"/>
      <c r="X1823" s="19"/>
      <c r="Y1823" s="19"/>
      <c r="XEU1823" s="189"/>
      <c r="XEV1823" s="189"/>
      <c r="XEW1823" s="189"/>
      <c r="XEX1823" s="189"/>
      <c r="XEY1823" s="189"/>
      <c r="XEZ1823" s="189"/>
      <c r="XFA1823" s="189"/>
      <c r="XFB1823" s="189"/>
      <c r="XFC1823" s="189"/>
      <c r="XFD1823" s="189"/>
    </row>
    <row r="1824" spans="1:25 16375:16384" s="54" customFormat="1" ht="42" customHeight="1" x14ac:dyDescent="0.2">
      <c r="A1824" s="60"/>
      <c r="B1824" s="60"/>
      <c r="C1824" s="61"/>
      <c r="D1824" s="61"/>
      <c r="E1824" s="61"/>
      <c r="F1824" s="61"/>
      <c r="G1824" s="61"/>
      <c r="H1824" s="61"/>
      <c r="I1824" s="60"/>
      <c r="J1824" s="60"/>
      <c r="K1824" s="87"/>
      <c r="L1824" s="62"/>
      <c r="M1824" s="63"/>
      <c r="N1824" s="64"/>
      <c r="O1824" s="58"/>
      <c r="P1824" s="64"/>
      <c r="Q1824" s="58"/>
      <c r="R1824" s="52"/>
      <c r="S1824" s="60"/>
      <c r="T1824" s="60"/>
      <c r="U1824" s="60"/>
      <c r="V1824" s="60"/>
      <c r="W1824" s="20"/>
      <c r="X1824" s="19"/>
      <c r="Y1824" s="19"/>
      <c r="XEU1824" s="189"/>
      <c r="XEV1824" s="189"/>
      <c r="XEW1824" s="189"/>
      <c r="XEX1824" s="189"/>
      <c r="XEY1824" s="189"/>
      <c r="XEZ1824" s="189"/>
      <c r="XFA1824" s="189"/>
      <c r="XFB1824" s="189"/>
      <c r="XFC1824" s="189"/>
      <c r="XFD1824" s="189"/>
    </row>
    <row r="1825" spans="1:25 16375:16384" s="54" customFormat="1" ht="42" customHeight="1" x14ac:dyDescent="0.2">
      <c r="A1825" s="60"/>
      <c r="B1825" s="60"/>
      <c r="C1825" s="61"/>
      <c r="D1825" s="61"/>
      <c r="E1825" s="61"/>
      <c r="F1825" s="61"/>
      <c r="G1825" s="61"/>
      <c r="H1825" s="61"/>
      <c r="I1825" s="60"/>
      <c r="J1825" s="60"/>
      <c r="K1825" s="87"/>
      <c r="L1825" s="62"/>
      <c r="M1825" s="63"/>
      <c r="N1825" s="64"/>
      <c r="O1825" s="58"/>
      <c r="P1825" s="64"/>
      <c r="Q1825" s="58"/>
      <c r="R1825" s="52"/>
      <c r="S1825" s="60"/>
      <c r="T1825" s="60"/>
      <c r="U1825" s="60"/>
      <c r="V1825" s="60"/>
      <c r="W1825" s="20"/>
      <c r="X1825" s="19"/>
      <c r="Y1825" s="19"/>
      <c r="XEU1825" s="189"/>
      <c r="XEV1825" s="189"/>
      <c r="XEW1825" s="189"/>
      <c r="XEX1825" s="189"/>
      <c r="XEY1825" s="189"/>
      <c r="XEZ1825" s="189"/>
      <c r="XFA1825" s="189"/>
      <c r="XFB1825" s="189"/>
      <c r="XFC1825" s="189"/>
      <c r="XFD1825" s="189"/>
    </row>
    <row r="1826" spans="1:25 16375:16384" s="54" customFormat="1" ht="42" customHeight="1" x14ac:dyDescent="0.2">
      <c r="A1826" s="60"/>
      <c r="B1826" s="60"/>
      <c r="C1826" s="61"/>
      <c r="D1826" s="61"/>
      <c r="E1826" s="61"/>
      <c r="F1826" s="61"/>
      <c r="G1826" s="61"/>
      <c r="H1826" s="61"/>
      <c r="I1826" s="60"/>
      <c r="J1826" s="60"/>
      <c r="K1826" s="87"/>
      <c r="L1826" s="62"/>
      <c r="M1826" s="63"/>
      <c r="N1826" s="64"/>
      <c r="O1826" s="58"/>
      <c r="P1826" s="64"/>
      <c r="Q1826" s="58"/>
      <c r="R1826" s="52"/>
      <c r="S1826" s="60"/>
      <c r="T1826" s="60"/>
      <c r="U1826" s="60"/>
      <c r="V1826" s="60"/>
      <c r="W1826" s="20"/>
      <c r="X1826" s="19"/>
      <c r="Y1826" s="19"/>
      <c r="XEU1826" s="189"/>
      <c r="XEV1826" s="189"/>
      <c r="XEW1826" s="189"/>
      <c r="XEX1826" s="189"/>
      <c r="XEY1826" s="189"/>
      <c r="XEZ1826" s="189"/>
      <c r="XFA1826" s="189"/>
      <c r="XFB1826" s="189"/>
      <c r="XFC1826" s="189"/>
      <c r="XFD1826" s="189"/>
    </row>
    <row r="1827" spans="1:25 16375:16384" s="54" customFormat="1" ht="42" customHeight="1" x14ac:dyDescent="0.2">
      <c r="A1827" s="60"/>
      <c r="B1827" s="60"/>
      <c r="C1827" s="61"/>
      <c r="D1827" s="61"/>
      <c r="E1827" s="61"/>
      <c r="F1827" s="61"/>
      <c r="G1827" s="61"/>
      <c r="H1827" s="61"/>
      <c r="I1827" s="60"/>
      <c r="J1827" s="60"/>
      <c r="K1827" s="87"/>
      <c r="L1827" s="62"/>
      <c r="M1827" s="63"/>
      <c r="N1827" s="64"/>
      <c r="O1827" s="58"/>
      <c r="P1827" s="64"/>
      <c r="Q1827" s="58"/>
      <c r="R1827" s="52"/>
      <c r="S1827" s="60"/>
      <c r="T1827" s="60"/>
      <c r="U1827" s="60"/>
      <c r="V1827" s="60"/>
      <c r="W1827" s="20"/>
      <c r="X1827" s="19"/>
      <c r="Y1827" s="19"/>
      <c r="XEU1827" s="189"/>
      <c r="XEV1827" s="189"/>
      <c r="XEW1827" s="189"/>
      <c r="XEX1827" s="189"/>
      <c r="XEY1827" s="189"/>
      <c r="XEZ1827" s="189"/>
      <c r="XFA1827" s="189"/>
      <c r="XFB1827" s="189"/>
      <c r="XFC1827" s="189"/>
      <c r="XFD1827" s="189"/>
    </row>
    <row r="1828" spans="1:25 16375:16384" s="54" customFormat="1" ht="42" customHeight="1" x14ac:dyDescent="0.2">
      <c r="A1828" s="60"/>
      <c r="B1828" s="60"/>
      <c r="C1828" s="61"/>
      <c r="D1828" s="61"/>
      <c r="E1828" s="61"/>
      <c r="F1828" s="61"/>
      <c r="G1828" s="61"/>
      <c r="H1828" s="61"/>
      <c r="I1828" s="60"/>
      <c r="J1828" s="60"/>
      <c r="K1828" s="87"/>
      <c r="L1828" s="62"/>
      <c r="M1828" s="63"/>
      <c r="N1828" s="64"/>
      <c r="O1828" s="58"/>
      <c r="P1828" s="64"/>
      <c r="Q1828" s="58"/>
      <c r="R1828" s="52"/>
      <c r="S1828" s="60"/>
      <c r="T1828" s="60"/>
      <c r="U1828" s="60"/>
      <c r="V1828" s="60"/>
      <c r="W1828" s="20"/>
      <c r="X1828" s="19"/>
      <c r="Y1828" s="19"/>
      <c r="XEU1828" s="189"/>
      <c r="XEV1828" s="189"/>
      <c r="XEW1828" s="189"/>
      <c r="XEX1828" s="189"/>
      <c r="XEY1828" s="189"/>
      <c r="XEZ1828" s="189"/>
      <c r="XFA1828" s="189"/>
      <c r="XFB1828" s="189"/>
      <c r="XFC1828" s="189"/>
      <c r="XFD1828" s="189"/>
    </row>
    <row r="1829" spans="1:25 16375:16384" s="54" customFormat="1" ht="42" customHeight="1" x14ac:dyDescent="0.2">
      <c r="A1829" s="60"/>
      <c r="B1829" s="60"/>
      <c r="C1829" s="61"/>
      <c r="D1829" s="61"/>
      <c r="E1829" s="61"/>
      <c r="F1829" s="61"/>
      <c r="G1829" s="61"/>
      <c r="H1829" s="61"/>
      <c r="I1829" s="60"/>
      <c r="J1829" s="60"/>
      <c r="K1829" s="87"/>
      <c r="L1829" s="62"/>
      <c r="M1829" s="63"/>
      <c r="N1829" s="64"/>
      <c r="O1829" s="58"/>
      <c r="P1829" s="64"/>
      <c r="Q1829" s="58"/>
      <c r="R1829" s="52"/>
      <c r="S1829" s="60"/>
      <c r="T1829" s="60"/>
      <c r="U1829" s="60"/>
      <c r="V1829" s="60"/>
      <c r="W1829" s="20"/>
      <c r="X1829" s="19"/>
      <c r="Y1829" s="19"/>
      <c r="XEU1829" s="189"/>
      <c r="XEV1829" s="189"/>
      <c r="XEW1829" s="189"/>
      <c r="XEX1829" s="189"/>
      <c r="XEY1829" s="189"/>
      <c r="XEZ1829" s="189"/>
      <c r="XFA1829" s="189"/>
      <c r="XFB1829" s="189"/>
      <c r="XFC1829" s="189"/>
      <c r="XFD1829" s="189"/>
    </row>
    <row r="1830" spans="1:25 16375:16384" s="54" customFormat="1" ht="42" customHeight="1" x14ac:dyDescent="0.2">
      <c r="A1830" s="60"/>
      <c r="B1830" s="60"/>
      <c r="C1830" s="61"/>
      <c r="D1830" s="61"/>
      <c r="E1830" s="61"/>
      <c r="F1830" s="61"/>
      <c r="G1830" s="61"/>
      <c r="H1830" s="61"/>
      <c r="I1830" s="60"/>
      <c r="J1830" s="60"/>
      <c r="K1830" s="87"/>
      <c r="L1830" s="62"/>
      <c r="M1830" s="63"/>
      <c r="N1830" s="64"/>
      <c r="O1830" s="58"/>
      <c r="P1830" s="64"/>
      <c r="Q1830" s="58"/>
      <c r="R1830" s="52"/>
      <c r="S1830" s="60"/>
      <c r="T1830" s="60"/>
      <c r="U1830" s="60"/>
      <c r="V1830" s="60"/>
      <c r="W1830" s="20"/>
      <c r="X1830" s="19"/>
      <c r="Y1830" s="19"/>
      <c r="XEU1830" s="189"/>
      <c r="XEV1830" s="189"/>
      <c r="XEW1830" s="189"/>
      <c r="XEX1830" s="189"/>
      <c r="XEY1830" s="189"/>
      <c r="XEZ1830" s="189"/>
      <c r="XFA1830" s="189"/>
      <c r="XFB1830" s="189"/>
      <c r="XFC1830" s="189"/>
      <c r="XFD1830" s="189"/>
    </row>
    <row r="1831" spans="1:25 16375:16384" s="54" customFormat="1" ht="42" customHeight="1" x14ac:dyDescent="0.2">
      <c r="A1831" s="60"/>
      <c r="B1831" s="60"/>
      <c r="C1831" s="61"/>
      <c r="D1831" s="61"/>
      <c r="E1831" s="61"/>
      <c r="F1831" s="61"/>
      <c r="G1831" s="61"/>
      <c r="H1831" s="61"/>
      <c r="I1831" s="60"/>
      <c r="J1831" s="60"/>
      <c r="K1831" s="87"/>
      <c r="L1831" s="62"/>
      <c r="M1831" s="63"/>
      <c r="N1831" s="64"/>
      <c r="O1831" s="58"/>
      <c r="P1831" s="64"/>
      <c r="Q1831" s="58"/>
      <c r="R1831" s="52"/>
      <c r="S1831" s="60"/>
      <c r="T1831" s="60"/>
      <c r="U1831" s="60"/>
      <c r="V1831" s="60"/>
      <c r="W1831" s="20"/>
      <c r="X1831" s="19"/>
      <c r="Y1831" s="19"/>
      <c r="XEU1831" s="189"/>
      <c r="XEV1831" s="189"/>
      <c r="XEW1831" s="189"/>
      <c r="XEX1831" s="189"/>
      <c r="XEY1831" s="189"/>
      <c r="XEZ1831" s="189"/>
      <c r="XFA1831" s="189"/>
      <c r="XFB1831" s="189"/>
      <c r="XFC1831" s="189"/>
      <c r="XFD1831" s="189"/>
    </row>
    <row r="1832" spans="1:25 16375:16384" s="54" customFormat="1" ht="42" customHeight="1" x14ac:dyDescent="0.2">
      <c r="A1832" s="60"/>
      <c r="B1832" s="60"/>
      <c r="C1832" s="61"/>
      <c r="D1832" s="61"/>
      <c r="E1832" s="61"/>
      <c r="F1832" s="61"/>
      <c r="G1832" s="61"/>
      <c r="H1832" s="61"/>
      <c r="I1832" s="60"/>
      <c r="J1832" s="60"/>
      <c r="K1832" s="87"/>
      <c r="L1832" s="62"/>
      <c r="M1832" s="63"/>
      <c r="N1832" s="64"/>
      <c r="O1832" s="58"/>
      <c r="P1832" s="64"/>
      <c r="Q1832" s="58"/>
      <c r="R1832" s="52"/>
      <c r="S1832" s="60"/>
      <c r="T1832" s="60"/>
      <c r="U1832" s="60"/>
      <c r="V1832" s="60"/>
      <c r="W1832" s="20"/>
      <c r="X1832" s="19"/>
      <c r="Y1832" s="19"/>
      <c r="XEU1832" s="189"/>
      <c r="XEV1832" s="189"/>
      <c r="XEW1832" s="189"/>
      <c r="XEX1832" s="189"/>
      <c r="XEY1832" s="189"/>
      <c r="XEZ1832" s="189"/>
      <c r="XFA1832" s="189"/>
      <c r="XFB1832" s="189"/>
      <c r="XFC1832" s="189"/>
      <c r="XFD1832" s="189"/>
    </row>
    <row r="1833" spans="1:25 16375:16384" s="54" customFormat="1" ht="42" customHeight="1" x14ac:dyDescent="0.2">
      <c r="A1833" s="60"/>
      <c r="B1833" s="60"/>
      <c r="C1833" s="61"/>
      <c r="D1833" s="61"/>
      <c r="E1833" s="61"/>
      <c r="F1833" s="61"/>
      <c r="G1833" s="61"/>
      <c r="H1833" s="61"/>
      <c r="I1833" s="60"/>
      <c r="J1833" s="60"/>
      <c r="K1833" s="87"/>
      <c r="L1833" s="62"/>
      <c r="M1833" s="63"/>
      <c r="N1833" s="64"/>
      <c r="O1833" s="58"/>
      <c r="P1833" s="64"/>
      <c r="Q1833" s="58"/>
      <c r="R1833" s="52"/>
      <c r="S1833" s="60"/>
      <c r="T1833" s="60"/>
      <c r="U1833" s="60"/>
      <c r="V1833" s="60"/>
      <c r="W1833" s="20"/>
      <c r="X1833" s="19"/>
      <c r="Y1833" s="19"/>
      <c r="XEU1833" s="189"/>
      <c r="XEV1833" s="189"/>
      <c r="XEW1833" s="189"/>
      <c r="XEX1833" s="189"/>
      <c r="XEY1833" s="189"/>
      <c r="XEZ1833" s="189"/>
      <c r="XFA1833" s="189"/>
      <c r="XFB1833" s="189"/>
      <c r="XFC1833" s="189"/>
      <c r="XFD1833" s="189"/>
    </row>
    <row r="1834" spans="1:25 16375:16384" s="54" customFormat="1" ht="42" customHeight="1" x14ac:dyDescent="0.2">
      <c r="A1834" s="60"/>
      <c r="B1834" s="60"/>
      <c r="C1834" s="61"/>
      <c r="D1834" s="61"/>
      <c r="E1834" s="61"/>
      <c r="F1834" s="61"/>
      <c r="G1834" s="61"/>
      <c r="H1834" s="61"/>
      <c r="I1834" s="60"/>
      <c r="J1834" s="60"/>
      <c r="K1834" s="87"/>
      <c r="L1834" s="62"/>
      <c r="M1834" s="63"/>
      <c r="N1834" s="64"/>
      <c r="O1834" s="58"/>
      <c r="P1834" s="64"/>
      <c r="Q1834" s="58"/>
      <c r="R1834" s="52"/>
      <c r="S1834" s="60"/>
      <c r="T1834" s="60"/>
      <c r="U1834" s="60"/>
      <c r="V1834" s="60"/>
      <c r="W1834" s="20"/>
      <c r="X1834" s="19"/>
      <c r="Y1834" s="19"/>
      <c r="XEU1834" s="189"/>
      <c r="XEV1834" s="189"/>
      <c r="XEW1834" s="189"/>
      <c r="XEX1834" s="189"/>
      <c r="XEY1834" s="189"/>
      <c r="XEZ1834" s="189"/>
      <c r="XFA1834" s="189"/>
      <c r="XFB1834" s="189"/>
      <c r="XFC1834" s="189"/>
      <c r="XFD1834" s="189"/>
    </row>
    <row r="1835" spans="1:25 16375:16384" s="54" customFormat="1" ht="42" customHeight="1" x14ac:dyDescent="0.2">
      <c r="A1835" s="60"/>
      <c r="B1835" s="60"/>
      <c r="C1835" s="61"/>
      <c r="D1835" s="61"/>
      <c r="E1835" s="61"/>
      <c r="F1835" s="61"/>
      <c r="G1835" s="61"/>
      <c r="H1835" s="61"/>
      <c r="I1835" s="60"/>
      <c r="J1835" s="60"/>
      <c r="K1835" s="87"/>
      <c r="L1835" s="62"/>
      <c r="M1835" s="63"/>
      <c r="N1835" s="64"/>
      <c r="O1835" s="58"/>
      <c r="P1835" s="64"/>
      <c r="Q1835" s="58"/>
      <c r="R1835" s="52"/>
      <c r="S1835" s="60"/>
      <c r="T1835" s="60"/>
      <c r="U1835" s="60"/>
      <c r="V1835" s="60"/>
      <c r="W1835" s="20"/>
      <c r="X1835" s="19"/>
      <c r="Y1835" s="19"/>
      <c r="XEU1835" s="189"/>
      <c r="XEV1835" s="189"/>
      <c r="XEW1835" s="189"/>
      <c r="XEX1835" s="189"/>
      <c r="XEY1835" s="189"/>
      <c r="XEZ1835" s="189"/>
      <c r="XFA1835" s="189"/>
      <c r="XFB1835" s="189"/>
      <c r="XFC1835" s="189"/>
      <c r="XFD1835" s="189"/>
    </row>
    <row r="1836" spans="1:25 16375:16384" s="54" customFormat="1" ht="42" customHeight="1" x14ac:dyDescent="0.2">
      <c r="A1836" s="60"/>
      <c r="B1836" s="60"/>
      <c r="C1836" s="61"/>
      <c r="D1836" s="61"/>
      <c r="E1836" s="61"/>
      <c r="F1836" s="61"/>
      <c r="G1836" s="61"/>
      <c r="H1836" s="61"/>
      <c r="I1836" s="60"/>
      <c r="J1836" s="60"/>
      <c r="K1836" s="87"/>
      <c r="L1836" s="62"/>
      <c r="M1836" s="63"/>
      <c r="N1836" s="64"/>
      <c r="O1836" s="58"/>
      <c r="P1836" s="64"/>
      <c r="Q1836" s="58"/>
      <c r="R1836" s="52"/>
      <c r="S1836" s="60"/>
      <c r="T1836" s="60"/>
      <c r="U1836" s="60"/>
      <c r="V1836" s="60"/>
      <c r="W1836" s="20"/>
      <c r="X1836" s="19"/>
      <c r="Y1836" s="19"/>
      <c r="XEU1836" s="189"/>
      <c r="XEV1836" s="189"/>
      <c r="XEW1836" s="189"/>
      <c r="XEX1836" s="189"/>
      <c r="XEY1836" s="189"/>
      <c r="XEZ1836" s="189"/>
      <c r="XFA1836" s="189"/>
      <c r="XFB1836" s="189"/>
      <c r="XFC1836" s="189"/>
      <c r="XFD1836" s="189"/>
    </row>
    <row r="1837" spans="1:25 16375:16384" s="54" customFormat="1" ht="42" customHeight="1" x14ac:dyDescent="0.2">
      <c r="A1837" s="60"/>
      <c r="B1837" s="60"/>
      <c r="C1837" s="61"/>
      <c r="D1837" s="61"/>
      <c r="E1837" s="61"/>
      <c r="F1837" s="61"/>
      <c r="G1837" s="61"/>
      <c r="H1837" s="61"/>
      <c r="I1837" s="60"/>
      <c r="J1837" s="60"/>
      <c r="K1837" s="87"/>
      <c r="L1837" s="62"/>
      <c r="M1837" s="63"/>
      <c r="N1837" s="64"/>
      <c r="O1837" s="58"/>
      <c r="P1837" s="64"/>
      <c r="Q1837" s="58"/>
      <c r="R1837" s="52"/>
      <c r="S1837" s="60"/>
      <c r="T1837" s="60"/>
      <c r="U1837" s="60"/>
      <c r="V1837" s="60"/>
      <c r="W1837" s="20"/>
      <c r="X1837" s="19"/>
      <c r="Y1837" s="19"/>
      <c r="XEU1837" s="189"/>
      <c r="XEV1837" s="189"/>
      <c r="XEW1837" s="189"/>
      <c r="XEX1837" s="189"/>
      <c r="XEY1837" s="189"/>
      <c r="XEZ1837" s="189"/>
      <c r="XFA1837" s="189"/>
      <c r="XFB1837" s="189"/>
      <c r="XFC1837" s="189"/>
      <c r="XFD1837" s="189"/>
    </row>
    <row r="1838" spans="1:25 16375:16384" s="54" customFormat="1" ht="42" customHeight="1" x14ac:dyDescent="0.2">
      <c r="A1838" s="60"/>
      <c r="B1838" s="60"/>
      <c r="C1838" s="61"/>
      <c r="D1838" s="61"/>
      <c r="E1838" s="61"/>
      <c r="F1838" s="61"/>
      <c r="G1838" s="61"/>
      <c r="H1838" s="61"/>
      <c r="I1838" s="60"/>
      <c r="J1838" s="60"/>
      <c r="K1838" s="87"/>
      <c r="L1838" s="62"/>
      <c r="M1838" s="63"/>
      <c r="N1838" s="64"/>
      <c r="O1838" s="58"/>
      <c r="P1838" s="64"/>
      <c r="Q1838" s="58"/>
      <c r="R1838" s="52"/>
      <c r="S1838" s="60"/>
      <c r="T1838" s="60"/>
      <c r="U1838" s="60"/>
      <c r="V1838" s="60"/>
      <c r="W1838" s="20"/>
      <c r="X1838" s="19"/>
      <c r="Y1838" s="19"/>
      <c r="XEU1838" s="189"/>
      <c r="XEV1838" s="189"/>
      <c r="XEW1838" s="189"/>
      <c r="XEX1838" s="189"/>
      <c r="XEY1838" s="189"/>
      <c r="XEZ1838" s="189"/>
      <c r="XFA1838" s="189"/>
      <c r="XFB1838" s="189"/>
      <c r="XFC1838" s="189"/>
      <c r="XFD1838" s="189"/>
    </row>
    <row r="1839" spans="1:25 16375:16384" s="54" customFormat="1" ht="42" customHeight="1" x14ac:dyDescent="0.2">
      <c r="A1839" s="60"/>
      <c r="B1839" s="60"/>
      <c r="C1839" s="61"/>
      <c r="D1839" s="61"/>
      <c r="E1839" s="61"/>
      <c r="F1839" s="61"/>
      <c r="G1839" s="61"/>
      <c r="H1839" s="61"/>
      <c r="I1839" s="60"/>
      <c r="J1839" s="60"/>
      <c r="K1839" s="87"/>
      <c r="L1839" s="62"/>
      <c r="M1839" s="63"/>
      <c r="N1839" s="64"/>
      <c r="O1839" s="58"/>
      <c r="P1839" s="64"/>
      <c r="Q1839" s="58"/>
      <c r="R1839" s="52"/>
      <c r="S1839" s="60"/>
      <c r="T1839" s="60"/>
      <c r="U1839" s="60"/>
      <c r="V1839" s="60"/>
      <c r="W1839" s="20"/>
      <c r="X1839" s="19"/>
      <c r="Y1839" s="19"/>
      <c r="XEU1839" s="189"/>
      <c r="XEV1839" s="189"/>
      <c r="XEW1839" s="189"/>
      <c r="XEX1839" s="189"/>
      <c r="XEY1839" s="189"/>
      <c r="XEZ1839" s="189"/>
      <c r="XFA1839" s="189"/>
      <c r="XFB1839" s="189"/>
      <c r="XFC1839" s="189"/>
      <c r="XFD1839" s="189"/>
    </row>
    <row r="1840" spans="1:25 16375:16384" s="54" customFormat="1" ht="42" customHeight="1" x14ac:dyDescent="0.2">
      <c r="A1840" s="60"/>
      <c r="B1840" s="60"/>
      <c r="C1840" s="61"/>
      <c r="D1840" s="61"/>
      <c r="E1840" s="61"/>
      <c r="F1840" s="61"/>
      <c r="G1840" s="61"/>
      <c r="H1840" s="61"/>
      <c r="I1840" s="60"/>
      <c r="J1840" s="60"/>
      <c r="K1840" s="87"/>
      <c r="L1840" s="62"/>
      <c r="M1840" s="63"/>
      <c r="N1840" s="64"/>
      <c r="O1840" s="58"/>
      <c r="P1840" s="64"/>
      <c r="Q1840" s="58"/>
      <c r="R1840" s="52"/>
      <c r="S1840" s="60"/>
      <c r="T1840" s="60"/>
      <c r="U1840" s="60"/>
      <c r="V1840" s="60"/>
      <c r="W1840" s="20"/>
      <c r="X1840" s="19"/>
      <c r="Y1840" s="19"/>
      <c r="XEU1840" s="189"/>
      <c r="XEV1840" s="189"/>
      <c r="XEW1840" s="189"/>
      <c r="XEX1840" s="189"/>
      <c r="XEY1840" s="189"/>
      <c r="XEZ1840" s="189"/>
      <c r="XFA1840" s="189"/>
      <c r="XFB1840" s="189"/>
      <c r="XFC1840" s="189"/>
      <c r="XFD1840" s="189"/>
    </row>
    <row r="1841" spans="1:25 16375:16384" s="54" customFormat="1" ht="42" customHeight="1" x14ac:dyDescent="0.2">
      <c r="A1841" s="60"/>
      <c r="B1841" s="60"/>
      <c r="C1841" s="61"/>
      <c r="D1841" s="61"/>
      <c r="E1841" s="61"/>
      <c r="F1841" s="61"/>
      <c r="G1841" s="61"/>
      <c r="H1841" s="61"/>
      <c r="I1841" s="60"/>
      <c r="J1841" s="60"/>
      <c r="K1841" s="87"/>
      <c r="L1841" s="62"/>
      <c r="M1841" s="63"/>
      <c r="N1841" s="64"/>
      <c r="O1841" s="58"/>
      <c r="P1841" s="64"/>
      <c r="Q1841" s="58"/>
      <c r="R1841" s="52"/>
      <c r="S1841" s="60"/>
      <c r="T1841" s="60"/>
      <c r="U1841" s="60"/>
      <c r="V1841" s="60"/>
      <c r="W1841" s="20"/>
      <c r="X1841" s="19"/>
      <c r="Y1841" s="19"/>
      <c r="XEU1841" s="189"/>
      <c r="XEV1841" s="189"/>
      <c r="XEW1841" s="189"/>
      <c r="XEX1841" s="189"/>
      <c r="XEY1841" s="189"/>
      <c r="XEZ1841" s="189"/>
      <c r="XFA1841" s="189"/>
      <c r="XFB1841" s="189"/>
      <c r="XFC1841" s="189"/>
      <c r="XFD1841" s="189"/>
    </row>
    <row r="1842" spans="1:25 16375:16384" s="54" customFormat="1" ht="42" customHeight="1" x14ac:dyDescent="0.2">
      <c r="A1842" s="60"/>
      <c r="B1842" s="60"/>
      <c r="C1842" s="61"/>
      <c r="D1842" s="61"/>
      <c r="E1842" s="61"/>
      <c r="F1842" s="61"/>
      <c r="G1842" s="61"/>
      <c r="H1842" s="61"/>
      <c r="I1842" s="60"/>
      <c r="J1842" s="60"/>
      <c r="K1842" s="87"/>
      <c r="L1842" s="62"/>
      <c r="M1842" s="63"/>
      <c r="N1842" s="64"/>
      <c r="O1842" s="58"/>
      <c r="P1842" s="64"/>
      <c r="Q1842" s="58"/>
      <c r="R1842" s="52"/>
      <c r="S1842" s="60"/>
      <c r="T1842" s="60"/>
      <c r="U1842" s="60"/>
      <c r="V1842" s="60"/>
      <c r="W1842" s="20"/>
      <c r="X1842" s="19"/>
      <c r="Y1842" s="19"/>
      <c r="XEU1842" s="189"/>
      <c r="XEV1842" s="189"/>
      <c r="XEW1842" s="189"/>
      <c r="XEX1842" s="189"/>
      <c r="XEY1842" s="189"/>
      <c r="XEZ1842" s="189"/>
      <c r="XFA1842" s="189"/>
      <c r="XFB1842" s="189"/>
      <c r="XFC1842" s="189"/>
      <c r="XFD1842" s="189"/>
    </row>
    <row r="1843" spans="1:25 16375:16384" s="54" customFormat="1" ht="42" customHeight="1" x14ac:dyDescent="0.2">
      <c r="A1843" s="60"/>
      <c r="B1843" s="60"/>
      <c r="C1843" s="61"/>
      <c r="D1843" s="61"/>
      <c r="E1843" s="61"/>
      <c r="F1843" s="61"/>
      <c r="G1843" s="61"/>
      <c r="H1843" s="61"/>
      <c r="I1843" s="60"/>
      <c r="J1843" s="60"/>
      <c r="K1843" s="87"/>
      <c r="L1843" s="62"/>
      <c r="M1843" s="63"/>
      <c r="N1843" s="64"/>
      <c r="O1843" s="58"/>
      <c r="P1843" s="64"/>
      <c r="Q1843" s="58"/>
      <c r="R1843" s="52"/>
      <c r="S1843" s="60"/>
      <c r="T1843" s="60"/>
      <c r="U1843" s="60"/>
      <c r="V1843" s="60"/>
      <c r="W1843" s="20"/>
      <c r="X1843" s="19"/>
      <c r="Y1843" s="19"/>
      <c r="XEU1843" s="189"/>
      <c r="XEV1843" s="189"/>
      <c r="XEW1843" s="189"/>
      <c r="XEX1843" s="189"/>
      <c r="XEY1843" s="189"/>
      <c r="XEZ1843" s="189"/>
      <c r="XFA1843" s="189"/>
      <c r="XFB1843" s="189"/>
      <c r="XFC1843" s="189"/>
      <c r="XFD1843" s="189"/>
    </row>
    <row r="1844" spans="1:25 16375:16384" s="54" customFormat="1" ht="42" customHeight="1" x14ac:dyDescent="0.2">
      <c r="A1844" s="60"/>
      <c r="B1844" s="60"/>
      <c r="C1844" s="61"/>
      <c r="D1844" s="61"/>
      <c r="E1844" s="61"/>
      <c r="F1844" s="61"/>
      <c r="G1844" s="61"/>
      <c r="H1844" s="61"/>
      <c r="I1844" s="60"/>
      <c r="J1844" s="60"/>
      <c r="K1844" s="87"/>
      <c r="L1844" s="62"/>
      <c r="M1844" s="63"/>
      <c r="N1844" s="64"/>
      <c r="O1844" s="58"/>
      <c r="P1844" s="64"/>
      <c r="Q1844" s="58"/>
      <c r="R1844" s="52"/>
      <c r="S1844" s="60"/>
      <c r="T1844" s="60"/>
      <c r="U1844" s="60"/>
      <c r="V1844" s="60"/>
      <c r="W1844" s="20"/>
      <c r="X1844" s="19"/>
      <c r="Y1844" s="19"/>
      <c r="XEU1844" s="189"/>
      <c r="XEV1844" s="189"/>
      <c r="XEW1844" s="189"/>
      <c r="XEX1844" s="189"/>
      <c r="XEY1844" s="189"/>
      <c r="XEZ1844" s="189"/>
      <c r="XFA1844" s="189"/>
      <c r="XFB1844" s="189"/>
      <c r="XFC1844" s="189"/>
      <c r="XFD1844" s="189"/>
    </row>
    <row r="1845" spans="1:25 16375:16384" s="54" customFormat="1" ht="42" customHeight="1" x14ac:dyDescent="0.2">
      <c r="A1845" s="60"/>
      <c r="B1845" s="60"/>
      <c r="C1845" s="61"/>
      <c r="D1845" s="61"/>
      <c r="E1845" s="61"/>
      <c r="F1845" s="61"/>
      <c r="G1845" s="61"/>
      <c r="H1845" s="61"/>
      <c r="I1845" s="60"/>
      <c r="J1845" s="60"/>
      <c r="K1845" s="87"/>
      <c r="L1845" s="62"/>
      <c r="M1845" s="63"/>
      <c r="N1845" s="64"/>
      <c r="O1845" s="58"/>
      <c r="P1845" s="64"/>
      <c r="Q1845" s="58"/>
      <c r="R1845" s="52"/>
      <c r="S1845" s="60"/>
      <c r="T1845" s="60"/>
      <c r="U1845" s="60"/>
      <c r="V1845" s="60"/>
      <c r="W1845" s="20"/>
      <c r="X1845" s="19"/>
      <c r="Y1845" s="19"/>
      <c r="XEU1845" s="189"/>
      <c r="XEV1845" s="189"/>
      <c r="XEW1845" s="189"/>
      <c r="XEX1845" s="189"/>
      <c r="XEY1845" s="189"/>
      <c r="XEZ1845" s="189"/>
      <c r="XFA1845" s="189"/>
      <c r="XFB1845" s="189"/>
      <c r="XFC1845" s="189"/>
      <c r="XFD1845" s="189"/>
    </row>
    <row r="1846" spans="1:25 16375:16384" s="54" customFormat="1" ht="42" customHeight="1" x14ac:dyDescent="0.2">
      <c r="A1846" s="60"/>
      <c r="B1846" s="60"/>
      <c r="C1846" s="61"/>
      <c r="D1846" s="61"/>
      <c r="E1846" s="61"/>
      <c r="F1846" s="61"/>
      <c r="G1846" s="61"/>
      <c r="H1846" s="61"/>
      <c r="I1846" s="60"/>
      <c r="J1846" s="60"/>
      <c r="K1846" s="87"/>
      <c r="L1846" s="62"/>
      <c r="M1846" s="63"/>
      <c r="N1846" s="64"/>
      <c r="O1846" s="58"/>
      <c r="P1846" s="64"/>
      <c r="Q1846" s="58"/>
      <c r="R1846" s="52"/>
      <c r="S1846" s="60"/>
      <c r="T1846" s="60"/>
      <c r="U1846" s="60"/>
      <c r="V1846" s="60"/>
      <c r="W1846" s="20"/>
      <c r="X1846" s="19"/>
      <c r="Y1846" s="19"/>
      <c r="XEU1846" s="189"/>
      <c r="XEV1846" s="189"/>
      <c r="XEW1846" s="189"/>
      <c r="XEX1846" s="189"/>
      <c r="XEY1846" s="189"/>
      <c r="XEZ1846" s="189"/>
      <c r="XFA1846" s="189"/>
      <c r="XFB1846" s="189"/>
      <c r="XFC1846" s="189"/>
      <c r="XFD1846" s="189"/>
    </row>
    <row r="1847" spans="1:25 16375:16384" s="54" customFormat="1" ht="42" customHeight="1" x14ac:dyDescent="0.2">
      <c r="A1847" s="60"/>
      <c r="B1847" s="60"/>
      <c r="C1847" s="61"/>
      <c r="D1847" s="61"/>
      <c r="E1847" s="61"/>
      <c r="F1847" s="61"/>
      <c r="G1847" s="61"/>
      <c r="H1847" s="61"/>
      <c r="I1847" s="60"/>
      <c r="J1847" s="60"/>
      <c r="K1847" s="87"/>
      <c r="L1847" s="62"/>
      <c r="M1847" s="63"/>
      <c r="N1847" s="64"/>
      <c r="O1847" s="58"/>
      <c r="P1847" s="64"/>
      <c r="Q1847" s="58"/>
      <c r="R1847" s="52"/>
      <c r="S1847" s="60"/>
      <c r="T1847" s="60"/>
      <c r="U1847" s="60"/>
      <c r="V1847" s="60"/>
      <c r="W1847" s="20"/>
      <c r="X1847" s="19"/>
      <c r="Y1847" s="19"/>
      <c r="XEU1847" s="189"/>
      <c r="XEV1847" s="189"/>
      <c r="XEW1847" s="189"/>
      <c r="XEX1847" s="189"/>
      <c r="XEY1847" s="189"/>
      <c r="XEZ1847" s="189"/>
      <c r="XFA1847" s="189"/>
      <c r="XFB1847" s="189"/>
      <c r="XFC1847" s="189"/>
      <c r="XFD1847" s="189"/>
    </row>
    <row r="1848" spans="1:25 16375:16384" s="54" customFormat="1" ht="42" customHeight="1" x14ac:dyDescent="0.2">
      <c r="A1848" s="60"/>
      <c r="B1848" s="60"/>
      <c r="C1848" s="61"/>
      <c r="D1848" s="61"/>
      <c r="E1848" s="61"/>
      <c r="F1848" s="61"/>
      <c r="G1848" s="61"/>
      <c r="H1848" s="61"/>
      <c r="I1848" s="60"/>
      <c r="J1848" s="60"/>
      <c r="K1848" s="87"/>
      <c r="L1848" s="62"/>
      <c r="M1848" s="63"/>
      <c r="N1848" s="64"/>
      <c r="O1848" s="58"/>
      <c r="P1848" s="64"/>
      <c r="Q1848" s="58"/>
      <c r="R1848" s="52"/>
      <c r="S1848" s="60"/>
      <c r="T1848" s="60"/>
      <c r="U1848" s="60"/>
      <c r="V1848" s="60"/>
      <c r="W1848" s="20"/>
      <c r="X1848" s="19"/>
      <c r="Y1848" s="19"/>
      <c r="XEU1848" s="189"/>
      <c r="XEV1848" s="189"/>
      <c r="XEW1848" s="189"/>
      <c r="XEX1848" s="189"/>
      <c r="XEY1848" s="189"/>
      <c r="XEZ1848" s="189"/>
      <c r="XFA1848" s="189"/>
      <c r="XFB1848" s="189"/>
      <c r="XFC1848" s="189"/>
      <c r="XFD1848" s="189"/>
    </row>
    <row r="1849" spans="1:25 16375:16384" s="54" customFormat="1" ht="42" customHeight="1" x14ac:dyDescent="0.2">
      <c r="A1849" s="60"/>
      <c r="B1849" s="60"/>
      <c r="C1849" s="61"/>
      <c r="D1849" s="61"/>
      <c r="E1849" s="61"/>
      <c r="F1849" s="61"/>
      <c r="G1849" s="61"/>
      <c r="H1849" s="61"/>
      <c r="I1849" s="60"/>
      <c r="J1849" s="60"/>
      <c r="K1849" s="87"/>
      <c r="L1849" s="62"/>
      <c r="M1849" s="63"/>
      <c r="N1849" s="64"/>
      <c r="O1849" s="58"/>
      <c r="P1849" s="64"/>
      <c r="Q1849" s="58"/>
      <c r="R1849" s="52"/>
      <c r="S1849" s="60"/>
      <c r="T1849" s="60"/>
      <c r="U1849" s="60"/>
      <c r="V1849" s="60"/>
      <c r="W1849" s="20"/>
      <c r="X1849" s="19"/>
      <c r="Y1849" s="19"/>
      <c r="XEU1849" s="189"/>
      <c r="XEV1849" s="189"/>
      <c r="XEW1849" s="189"/>
      <c r="XEX1849" s="189"/>
      <c r="XEY1849" s="189"/>
      <c r="XEZ1849" s="189"/>
      <c r="XFA1849" s="189"/>
      <c r="XFB1849" s="189"/>
      <c r="XFC1849" s="189"/>
      <c r="XFD1849" s="189"/>
    </row>
    <row r="1850" spans="1:25 16375:16384" s="54" customFormat="1" ht="42" customHeight="1" x14ac:dyDescent="0.2">
      <c r="A1850" s="60"/>
      <c r="B1850" s="60"/>
      <c r="C1850" s="61"/>
      <c r="D1850" s="61"/>
      <c r="E1850" s="61"/>
      <c r="F1850" s="61"/>
      <c r="G1850" s="61"/>
      <c r="H1850" s="61"/>
      <c r="I1850" s="60"/>
      <c r="J1850" s="60"/>
      <c r="K1850" s="87"/>
      <c r="L1850" s="62"/>
      <c r="M1850" s="63"/>
      <c r="N1850" s="64"/>
      <c r="O1850" s="58"/>
      <c r="P1850" s="64"/>
      <c r="Q1850" s="58"/>
      <c r="R1850" s="52"/>
      <c r="S1850" s="60"/>
      <c r="T1850" s="60"/>
      <c r="U1850" s="60"/>
      <c r="V1850" s="60"/>
      <c r="W1850" s="20"/>
      <c r="X1850" s="19"/>
      <c r="Y1850" s="19"/>
      <c r="XEU1850" s="189"/>
      <c r="XEV1850" s="189"/>
      <c r="XEW1850" s="189"/>
      <c r="XEX1850" s="189"/>
      <c r="XEY1850" s="189"/>
      <c r="XEZ1850" s="189"/>
      <c r="XFA1850" s="189"/>
      <c r="XFB1850" s="189"/>
      <c r="XFC1850" s="189"/>
      <c r="XFD1850" s="189"/>
    </row>
    <row r="1851" spans="1:25 16375:16384" s="54" customFormat="1" ht="42" customHeight="1" x14ac:dyDescent="0.2">
      <c r="A1851" s="60"/>
      <c r="B1851" s="60"/>
      <c r="C1851" s="61"/>
      <c r="D1851" s="61"/>
      <c r="E1851" s="61"/>
      <c r="F1851" s="61"/>
      <c r="G1851" s="61"/>
      <c r="H1851" s="61"/>
      <c r="I1851" s="60"/>
      <c r="J1851" s="60"/>
      <c r="K1851" s="87"/>
      <c r="L1851" s="62"/>
      <c r="M1851" s="63"/>
      <c r="N1851" s="64"/>
      <c r="O1851" s="58"/>
      <c r="P1851" s="64"/>
      <c r="Q1851" s="58"/>
      <c r="R1851" s="52"/>
      <c r="S1851" s="60"/>
      <c r="T1851" s="60"/>
      <c r="U1851" s="60"/>
      <c r="V1851" s="60"/>
      <c r="W1851" s="20"/>
      <c r="X1851" s="19"/>
      <c r="Y1851" s="19"/>
      <c r="XEU1851" s="189"/>
      <c r="XEV1851" s="189"/>
      <c r="XEW1851" s="189"/>
      <c r="XEX1851" s="189"/>
      <c r="XEY1851" s="189"/>
      <c r="XEZ1851" s="189"/>
      <c r="XFA1851" s="189"/>
      <c r="XFB1851" s="189"/>
      <c r="XFC1851" s="189"/>
      <c r="XFD1851" s="189"/>
    </row>
    <row r="1852" spans="1:25 16375:16384" s="54" customFormat="1" ht="42" customHeight="1" x14ac:dyDescent="0.2">
      <c r="A1852" s="60"/>
      <c r="B1852" s="60"/>
      <c r="C1852" s="61"/>
      <c r="D1852" s="61"/>
      <c r="E1852" s="61"/>
      <c r="F1852" s="61"/>
      <c r="G1852" s="61"/>
      <c r="H1852" s="61"/>
      <c r="I1852" s="60"/>
      <c r="J1852" s="60"/>
      <c r="K1852" s="87"/>
      <c r="L1852" s="62"/>
      <c r="M1852" s="63"/>
      <c r="N1852" s="64"/>
      <c r="O1852" s="58"/>
      <c r="P1852" s="64"/>
      <c r="Q1852" s="58"/>
      <c r="R1852" s="52"/>
      <c r="S1852" s="60"/>
      <c r="T1852" s="60"/>
      <c r="U1852" s="60"/>
      <c r="V1852" s="60"/>
      <c r="W1852" s="20"/>
      <c r="X1852" s="19"/>
      <c r="Y1852" s="19"/>
      <c r="XEU1852" s="189"/>
      <c r="XEV1852" s="189"/>
      <c r="XEW1852" s="189"/>
      <c r="XEX1852" s="189"/>
      <c r="XEY1852" s="189"/>
      <c r="XEZ1852" s="189"/>
      <c r="XFA1852" s="189"/>
      <c r="XFB1852" s="189"/>
      <c r="XFC1852" s="189"/>
      <c r="XFD1852" s="189"/>
    </row>
    <row r="1853" spans="1:25 16375:16384" s="54" customFormat="1" ht="42" customHeight="1" x14ac:dyDescent="0.2">
      <c r="A1853" s="60"/>
      <c r="B1853" s="60"/>
      <c r="C1853" s="61"/>
      <c r="D1853" s="61"/>
      <c r="E1853" s="61"/>
      <c r="F1853" s="61"/>
      <c r="G1853" s="61"/>
      <c r="H1853" s="61"/>
      <c r="I1853" s="60"/>
      <c r="J1853" s="60"/>
      <c r="K1853" s="87"/>
      <c r="L1853" s="62"/>
      <c r="M1853" s="63"/>
      <c r="N1853" s="64"/>
      <c r="O1853" s="58"/>
      <c r="P1853" s="64"/>
      <c r="Q1853" s="58"/>
      <c r="R1853" s="52"/>
      <c r="S1853" s="60"/>
      <c r="T1853" s="60"/>
      <c r="U1853" s="60"/>
      <c r="V1853" s="60"/>
      <c r="W1853" s="20"/>
      <c r="X1853" s="19"/>
      <c r="Y1853" s="19"/>
      <c r="XEU1853" s="189"/>
      <c r="XEV1853" s="189"/>
      <c r="XEW1853" s="189"/>
      <c r="XEX1853" s="189"/>
      <c r="XEY1853" s="189"/>
      <c r="XEZ1853" s="189"/>
      <c r="XFA1853" s="189"/>
      <c r="XFB1853" s="189"/>
      <c r="XFC1853" s="189"/>
      <c r="XFD1853" s="189"/>
    </row>
    <row r="1854" spans="1:25 16375:16384" s="54" customFormat="1" ht="42" customHeight="1" x14ac:dyDescent="0.2">
      <c r="A1854" s="60"/>
      <c r="B1854" s="60"/>
      <c r="C1854" s="61"/>
      <c r="D1854" s="61"/>
      <c r="E1854" s="61"/>
      <c r="F1854" s="61"/>
      <c r="G1854" s="61"/>
      <c r="H1854" s="61"/>
      <c r="I1854" s="60"/>
      <c r="J1854" s="60"/>
      <c r="K1854" s="87"/>
      <c r="L1854" s="62"/>
      <c r="M1854" s="63"/>
      <c r="N1854" s="64"/>
      <c r="O1854" s="58"/>
      <c r="P1854" s="64"/>
      <c r="Q1854" s="58"/>
      <c r="R1854" s="52"/>
      <c r="S1854" s="60"/>
      <c r="T1854" s="60"/>
      <c r="U1854" s="60"/>
      <c r="V1854" s="60"/>
      <c r="W1854" s="20"/>
      <c r="X1854" s="19"/>
      <c r="Y1854" s="19"/>
      <c r="XEU1854" s="189"/>
      <c r="XEV1854" s="189"/>
      <c r="XEW1854" s="189"/>
      <c r="XEX1854" s="189"/>
      <c r="XEY1854" s="189"/>
      <c r="XEZ1854" s="189"/>
      <c r="XFA1854" s="189"/>
      <c r="XFB1854" s="189"/>
      <c r="XFC1854" s="189"/>
      <c r="XFD1854" s="189"/>
    </row>
    <row r="1855" spans="1:25 16375:16384" s="54" customFormat="1" ht="42" customHeight="1" x14ac:dyDescent="0.2">
      <c r="A1855" s="60"/>
      <c r="B1855" s="60"/>
      <c r="C1855" s="61"/>
      <c r="D1855" s="61"/>
      <c r="E1855" s="61"/>
      <c r="F1855" s="61"/>
      <c r="G1855" s="61"/>
      <c r="H1855" s="61"/>
      <c r="I1855" s="60"/>
      <c r="J1855" s="60"/>
      <c r="K1855" s="87"/>
      <c r="L1855" s="62"/>
      <c r="M1855" s="63"/>
      <c r="N1855" s="64"/>
      <c r="O1855" s="58"/>
      <c r="P1855" s="64"/>
      <c r="Q1855" s="58"/>
      <c r="R1855" s="52"/>
      <c r="S1855" s="60"/>
      <c r="T1855" s="60"/>
      <c r="U1855" s="60"/>
      <c r="V1855" s="60"/>
      <c r="W1855" s="20"/>
      <c r="X1855" s="19"/>
      <c r="Y1855" s="19"/>
      <c r="XEU1855" s="189"/>
      <c r="XEV1855" s="189"/>
      <c r="XEW1855" s="189"/>
      <c r="XEX1855" s="189"/>
      <c r="XEY1855" s="189"/>
      <c r="XEZ1855" s="189"/>
      <c r="XFA1855" s="189"/>
      <c r="XFB1855" s="189"/>
      <c r="XFC1855" s="189"/>
      <c r="XFD1855" s="189"/>
    </row>
    <row r="1856" spans="1:25 16375:16384" s="54" customFormat="1" ht="42" customHeight="1" x14ac:dyDescent="0.2">
      <c r="A1856" s="60"/>
      <c r="B1856" s="60"/>
      <c r="C1856" s="61"/>
      <c r="D1856" s="61"/>
      <c r="E1856" s="61"/>
      <c r="F1856" s="61"/>
      <c r="G1856" s="61"/>
      <c r="H1856" s="61"/>
      <c r="I1856" s="60"/>
      <c r="J1856" s="60"/>
      <c r="K1856" s="87"/>
      <c r="L1856" s="62"/>
      <c r="M1856" s="63"/>
      <c r="N1856" s="64"/>
      <c r="O1856" s="58"/>
      <c r="P1856" s="64"/>
      <c r="Q1856" s="58"/>
      <c r="R1856" s="52"/>
      <c r="S1856" s="60"/>
      <c r="T1856" s="60"/>
      <c r="U1856" s="60"/>
      <c r="V1856" s="60"/>
      <c r="W1856" s="20"/>
      <c r="X1856" s="19"/>
      <c r="Y1856" s="19"/>
      <c r="XEU1856" s="189"/>
      <c r="XEV1856" s="189"/>
      <c r="XEW1856" s="189"/>
      <c r="XEX1856" s="189"/>
      <c r="XEY1856" s="189"/>
      <c r="XEZ1856" s="189"/>
      <c r="XFA1856" s="189"/>
      <c r="XFB1856" s="189"/>
      <c r="XFC1856" s="189"/>
      <c r="XFD1856" s="189"/>
    </row>
    <row r="1857" spans="1:25 16375:16384" s="54" customFormat="1" ht="42" customHeight="1" x14ac:dyDescent="0.2">
      <c r="A1857" s="60"/>
      <c r="B1857" s="60"/>
      <c r="C1857" s="61"/>
      <c r="D1857" s="61"/>
      <c r="E1857" s="61"/>
      <c r="F1857" s="61"/>
      <c r="G1857" s="61"/>
      <c r="H1857" s="61"/>
      <c r="I1857" s="60"/>
      <c r="J1857" s="60"/>
      <c r="K1857" s="87"/>
      <c r="L1857" s="62"/>
      <c r="M1857" s="63"/>
      <c r="N1857" s="64"/>
      <c r="O1857" s="58"/>
      <c r="P1857" s="64"/>
      <c r="Q1857" s="58"/>
      <c r="R1857" s="52"/>
      <c r="S1857" s="60"/>
      <c r="T1857" s="60"/>
      <c r="U1857" s="60"/>
      <c r="V1857" s="60"/>
      <c r="W1857" s="20"/>
      <c r="X1857" s="19"/>
      <c r="Y1857" s="19"/>
      <c r="XEU1857" s="189"/>
      <c r="XEV1857" s="189"/>
      <c r="XEW1857" s="189"/>
      <c r="XEX1857" s="189"/>
      <c r="XEY1857" s="189"/>
      <c r="XEZ1857" s="189"/>
      <c r="XFA1857" s="189"/>
      <c r="XFB1857" s="189"/>
      <c r="XFC1857" s="189"/>
      <c r="XFD1857" s="189"/>
    </row>
    <row r="1858" spans="1:25 16375:16384" s="54" customFormat="1" ht="42" customHeight="1" x14ac:dyDescent="0.2">
      <c r="A1858" s="60"/>
      <c r="B1858" s="60"/>
      <c r="C1858" s="61"/>
      <c r="D1858" s="61"/>
      <c r="E1858" s="61"/>
      <c r="F1858" s="61"/>
      <c r="G1858" s="61"/>
      <c r="H1858" s="61"/>
      <c r="I1858" s="60"/>
      <c r="J1858" s="60"/>
      <c r="K1858" s="87"/>
      <c r="L1858" s="62"/>
      <c r="M1858" s="63"/>
      <c r="N1858" s="64"/>
      <c r="O1858" s="58"/>
      <c r="P1858" s="64"/>
      <c r="Q1858" s="58"/>
      <c r="R1858" s="52"/>
      <c r="S1858" s="60"/>
      <c r="T1858" s="60"/>
      <c r="U1858" s="60"/>
      <c r="V1858" s="60"/>
      <c r="W1858" s="20"/>
      <c r="X1858" s="19"/>
      <c r="Y1858" s="19"/>
      <c r="XEU1858" s="189"/>
      <c r="XEV1858" s="189"/>
      <c r="XEW1858" s="189"/>
      <c r="XEX1858" s="189"/>
      <c r="XEY1858" s="189"/>
      <c r="XEZ1858" s="189"/>
      <c r="XFA1858" s="189"/>
      <c r="XFB1858" s="189"/>
      <c r="XFC1858" s="189"/>
      <c r="XFD1858" s="189"/>
    </row>
    <row r="1859" spans="1:25 16375:16384" s="54" customFormat="1" ht="42" customHeight="1" x14ac:dyDescent="0.2">
      <c r="A1859" s="60"/>
      <c r="B1859" s="60"/>
      <c r="C1859" s="61"/>
      <c r="D1859" s="61"/>
      <c r="E1859" s="61"/>
      <c r="F1859" s="61"/>
      <c r="G1859" s="61"/>
      <c r="H1859" s="61"/>
      <c r="I1859" s="60"/>
      <c r="J1859" s="60"/>
      <c r="K1859" s="87"/>
      <c r="L1859" s="62"/>
      <c r="M1859" s="63"/>
      <c r="N1859" s="64"/>
      <c r="O1859" s="58"/>
      <c r="P1859" s="64"/>
      <c r="Q1859" s="58"/>
      <c r="R1859" s="52"/>
      <c r="S1859" s="60"/>
      <c r="T1859" s="60"/>
      <c r="U1859" s="60"/>
      <c r="V1859" s="60"/>
      <c r="W1859" s="20"/>
      <c r="X1859" s="19"/>
      <c r="Y1859" s="19"/>
      <c r="XEU1859" s="189"/>
      <c r="XEV1859" s="189"/>
      <c r="XEW1859" s="189"/>
      <c r="XEX1859" s="189"/>
      <c r="XEY1859" s="189"/>
      <c r="XEZ1859" s="189"/>
      <c r="XFA1859" s="189"/>
      <c r="XFB1859" s="189"/>
      <c r="XFC1859" s="189"/>
      <c r="XFD1859" s="189"/>
    </row>
    <row r="1860" spans="1:25 16375:16384" s="54" customFormat="1" ht="42" customHeight="1" x14ac:dyDescent="0.2">
      <c r="A1860" s="60"/>
      <c r="B1860" s="60"/>
      <c r="C1860" s="61"/>
      <c r="D1860" s="61"/>
      <c r="E1860" s="61"/>
      <c r="F1860" s="61"/>
      <c r="G1860" s="61"/>
      <c r="H1860" s="61"/>
      <c r="I1860" s="60"/>
      <c r="J1860" s="60"/>
      <c r="K1860" s="87"/>
      <c r="L1860" s="62"/>
      <c r="M1860" s="63"/>
      <c r="N1860" s="64"/>
      <c r="O1860" s="58"/>
      <c r="P1860" s="64"/>
      <c r="Q1860" s="58"/>
      <c r="R1860" s="52"/>
      <c r="S1860" s="60"/>
      <c r="T1860" s="60"/>
      <c r="U1860" s="60"/>
      <c r="V1860" s="60"/>
      <c r="W1860" s="20"/>
      <c r="X1860" s="19"/>
      <c r="Y1860" s="19"/>
      <c r="XEU1860" s="189"/>
      <c r="XEV1860" s="189"/>
      <c r="XEW1860" s="189"/>
      <c r="XEX1860" s="189"/>
      <c r="XEY1860" s="189"/>
      <c r="XEZ1860" s="189"/>
      <c r="XFA1860" s="189"/>
      <c r="XFB1860" s="189"/>
      <c r="XFC1860" s="189"/>
      <c r="XFD1860" s="189"/>
    </row>
    <row r="1861" spans="1:25 16375:16384" s="54" customFormat="1" ht="42" customHeight="1" x14ac:dyDescent="0.2">
      <c r="A1861" s="60"/>
      <c r="B1861" s="60"/>
      <c r="C1861" s="61"/>
      <c r="D1861" s="61"/>
      <c r="E1861" s="61"/>
      <c r="F1861" s="61"/>
      <c r="G1861" s="61"/>
      <c r="H1861" s="61"/>
      <c r="I1861" s="60"/>
      <c r="J1861" s="60"/>
      <c r="K1861" s="87"/>
      <c r="L1861" s="62"/>
      <c r="M1861" s="63"/>
      <c r="N1861" s="64"/>
      <c r="O1861" s="58"/>
      <c r="P1861" s="64"/>
      <c r="Q1861" s="58"/>
      <c r="R1861" s="52"/>
      <c r="S1861" s="60"/>
      <c r="T1861" s="60"/>
      <c r="U1861" s="60"/>
      <c r="V1861" s="60"/>
      <c r="W1861" s="20"/>
      <c r="X1861" s="19"/>
      <c r="Y1861" s="19"/>
      <c r="XEU1861" s="189"/>
      <c r="XEV1861" s="189"/>
      <c r="XEW1861" s="189"/>
      <c r="XEX1861" s="189"/>
      <c r="XEY1861" s="189"/>
      <c r="XEZ1861" s="189"/>
      <c r="XFA1861" s="189"/>
      <c r="XFB1861" s="189"/>
      <c r="XFC1861" s="189"/>
      <c r="XFD1861" s="189"/>
    </row>
    <row r="1862" spans="1:25 16375:16384" s="54" customFormat="1" ht="42" customHeight="1" x14ac:dyDescent="0.2">
      <c r="A1862" s="60"/>
      <c r="B1862" s="60"/>
      <c r="C1862" s="61"/>
      <c r="D1862" s="61"/>
      <c r="E1862" s="61"/>
      <c r="F1862" s="61"/>
      <c r="G1862" s="61"/>
      <c r="H1862" s="61"/>
      <c r="I1862" s="60"/>
      <c r="J1862" s="60"/>
      <c r="K1862" s="87"/>
      <c r="L1862" s="62"/>
      <c r="M1862" s="63"/>
      <c r="N1862" s="64"/>
      <c r="O1862" s="58"/>
      <c r="P1862" s="64"/>
      <c r="Q1862" s="58"/>
      <c r="R1862" s="52"/>
      <c r="S1862" s="60"/>
      <c r="T1862" s="60"/>
      <c r="U1862" s="60"/>
      <c r="V1862" s="60"/>
      <c r="W1862" s="20"/>
      <c r="X1862" s="19"/>
      <c r="Y1862" s="19"/>
      <c r="XEU1862" s="189"/>
      <c r="XEV1862" s="189"/>
      <c r="XEW1862" s="189"/>
      <c r="XEX1862" s="189"/>
      <c r="XEY1862" s="189"/>
      <c r="XEZ1862" s="189"/>
      <c r="XFA1862" s="189"/>
      <c r="XFB1862" s="189"/>
      <c r="XFC1862" s="189"/>
      <c r="XFD1862" s="189"/>
    </row>
    <row r="1863" spans="1:25 16375:16384" s="54" customFormat="1" ht="42" customHeight="1" x14ac:dyDescent="0.2">
      <c r="A1863" s="60"/>
      <c r="B1863" s="60"/>
      <c r="C1863" s="61"/>
      <c r="D1863" s="61"/>
      <c r="E1863" s="61"/>
      <c r="F1863" s="61"/>
      <c r="G1863" s="61"/>
      <c r="H1863" s="61"/>
      <c r="I1863" s="60"/>
      <c r="J1863" s="60"/>
      <c r="K1863" s="87"/>
      <c r="L1863" s="62"/>
      <c r="M1863" s="63"/>
      <c r="N1863" s="64"/>
      <c r="O1863" s="58"/>
      <c r="P1863" s="64"/>
      <c r="Q1863" s="58"/>
      <c r="R1863" s="52"/>
      <c r="S1863" s="60"/>
      <c r="T1863" s="60"/>
      <c r="U1863" s="60"/>
      <c r="V1863" s="60"/>
      <c r="W1863" s="20"/>
      <c r="X1863" s="19"/>
      <c r="Y1863" s="19"/>
      <c r="XEU1863" s="189"/>
      <c r="XEV1863" s="189"/>
      <c r="XEW1863" s="189"/>
      <c r="XEX1863" s="189"/>
      <c r="XEY1863" s="189"/>
      <c r="XEZ1863" s="189"/>
      <c r="XFA1863" s="189"/>
      <c r="XFB1863" s="189"/>
      <c r="XFC1863" s="189"/>
      <c r="XFD1863" s="189"/>
    </row>
    <row r="1864" spans="1:25 16375:16384" s="54" customFormat="1" ht="42" customHeight="1" x14ac:dyDescent="0.2">
      <c r="A1864" s="60"/>
      <c r="B1864" s="60"/>
      <c r="C1864" s="61"/>
      <c r="D1864" s="61"/>
      <c r="E1864" s="61"/>
      <c r="F1864" s="61"/>
      <c r="G1864" s="61"/>
      <c r="H1864" s="61"/>
      <c r="I1864" s="60"/>
      <c r="J1864" s="60"/>
      <c r="K1864" s="87"/>
      <c r="L1864" s="62"/>
      <c r="M1864" s="63"/>
      <c r="N1864" s="64"/>
      <c r="O1864" s="58"/>
      <c r="P1864" s="64"/>
      <c r="Q1864" s="58"/>
      <c r="R1864" s="52"/>
      <c r="S1864" s="60"/>
      <c r="T1864" s="60"/>
      <c r="U1864" s="60"/>
      <c r="V1864" s="60"/>
      <c r="W1864" s="20"/>
      <c r="X1864" s="19"/>
      <c r="Y1864" s="19"/>
      <c r="XEU1864" s="189"/>
      <c r="XEV1864" s="189"/>
      <c r="XEW1864" s="189"/>
      <c r="XEX1864" s="189"/>
      <c r="XEY1864" s="189"/>
      <c r="XEZ1864" s="189"/>
      <c r="XFA1864" s="189"/>
      <c r="XFB1864" s="189"/>
      <c r="XFC1864" s="189"/>
      <c r="XFD1864" s="189"/>
    </row>
    <row r="1865" spans="1:25 16375:16384" s="54" customFormat="1" ht="42" customHeight="1" x14ac:dyDescent="0.2">
      <c r="A1865" s="60"/>
      <c r="B1865" s="60"/>
      <c r="C1865" s="61"/>
      <c r="D1865" s="61"/>
      <c r="E1865" s="61"/>
      <c r="F1865" s="61"/>
      <c r="G1865" s="61"/>
      <c r="H1865" s="61"/>
      <c r="I1865" s="60"/>
      <c r="J1865" s="60"/>
      <c r="K1865" s="87"/>
      <c r="L1865" s="62"/>
      <c r="M1865" s="63"/>
      <c r="N1865" s="64"/>
      <c r="O1865" s="58"/>
      <c r="P1865" s="64"/>
      <c r="Q1865" s="58"/>
      <c r="R1865" s="52"/>
      <c r="S1865" s="60"/>
      <c r="T1865" s="60"/>
      <c r="U1865" s="60"/>
      <c r="V1865" s="60"/>
      <c r="W1865" s="20"/>
      <c r="X1865" s="19"/>
      <c r="Y1865" s="19"/>
      <c r="XEU1865" s="189"/>
      <c r="XEV1865" s="189"/>
      <c r="XEW1865" s="189"/>
      <c r="XEX1865" s="189"/>
      <c r="XEY1865" s="189"/>
      <c r="XEZ1865" s="189"/>
      <c r="XFA1865" s="189"/>
      <c r="XFB1865" s="189"/>
      <c r="XFC1865" s="189"/>
      <c r="XFD1865" s="189"/>
    </row>
    <row r="1866" spans="1:25 16375:16384" s="54" customFormat="1" ht="42" customHeight="1" x14ac:dyDescent="0.2">
      <c r="A1866" s="60"/>
      <c r="B1866" s="60"/>
      <c r="C1866" s="61"/>
      <c r="D1866" s="61"/>
      <c r="E1866" s="61"/>
      <c r="F1866" s="61"/>
      <c r="G1866" s="61"/>
      <c r="H1866" s="61"/>
      <c r="I1866" s="60"/>
      <c r="J1866" s="60"/>
      <c r="K1866" s="87"/>
      <c r="L1866" s="62"/>
      <c r="M1866" s="63"/>
      <c r="N1866" s="64"/>
      <c r="O1866" s="58"/>
      <c r="P1866" s="64"/>
      <c r="Q1866" s="58"/>
      <c r="R1866" s="52"/>
      <c r="S1866" s="60"/>
      <c r="T1866" s="60"/>
      <c r="U1866" s="60"/>
      <c r="V1866" s="60"/>
      <c r="W1866" s="20"/>
      <c r="X1866" s="19"/>
      <c r="Y1866" s="19"/>
      <c r="XEU1866" s="189"/>
      <c r="XEV1866" s="189"/>
      <c r="XEW1866" s="189"/>
      <c r="XEX1866" s="189"/>
      <c r="XEY1866" s="189"/>
      <c r="XEZ1866" s="189"/>
      <c r="XFA1866" s="189"/>
      <c r="XFB1866" s="189"/>
      <c r="XFC1866" s="189"/>
      <c r="XFD1866" s="189"/>
    </row>
    <row r="1867" spans="1:25 16375:16384" s="54" customFormat="1" ht="42" customHeight="1" x14ac:dyDescent="0.2">
      <c r="A1867" s="60"/>
      <c r="B1867" s="60"/>
      <c r="C1867" s="61"/>
      <c r="D1867" s="61"/>
      <c r="E1867" s="61"/>
      <c r="F1867" s="61"/>
      <c r="G1867" s="61"/>
      <c r="H1867" s="61"/>
      <c r="I1867" s="60"/>
      <c r="J1867" s="60"/>
      <c r="K1867" s="87"/>
      <c r="L1867" s="62"/>
      <c r="M1867" s="63"/>
      <c r="N1867" s="64"/>
      <c r="O1867" s="58"/>
      <c r="P1867" s="64"/>
      <c r="Q1867" s="58"/>
      <c r="R1867" s="52"/>
      <c r="S1867" s="60"/>
      <c r="T1867" s="60"/>
      <c r="U1867" s="60"/>
      <c r="V1867" s="60"/>
      <c r="W1867" s="20"/>
      <c r="X1867" s="19"/>
      <c r="Y1867" s="19"/>
      <c r="XEU1867" s="189"/>
      <c r="XEV1867" s="189"/>
      <c r="XEW1867" s="189"/>
      <c r="XEX1867" s="189"/>
      <c r="XEY1867" s="189"/>
      <c r="XEZ1867" s="189"/>
      <c r="XFA1867" s="189"/>
      <c r="XFB1867" s="189"/>
      <c r="XFC1867" s="189"/>
      <c r="XFD1867" s="189"/>
    </row>
    <row r="1868" spans="1:25 16375:16384" s="54" customFormat="1" ht="42" customHeight="1" x14ac:dyDescent="0.2">
      <c r="A1868" s="60"/>
      <c r="B1868" s="60"/>
      <c r="C1868" s="61"/>
      <c r="D1868" s="61"/>
      <c r="E1868" s="61"/>
      <c r="F1868" s="61"/>
      <c r="G1868" s="61"/>
      <c r="H1868" s="61"/>
      <c r="I1868" s="60"/>
      <c r="J1868" s="60"/>
      <c r="K1868" s="87"/>
      <c r="L1868" s="62"/>
      <c r="M1868" s="63"/>
      <c r="N1868" s="64"/>
      <c r="O1868" s="58"/>
      <c r="P1868" s="64"/>
      <c r="Q1868" s="58"/>
      <c r="R1868" s="52"/>
      <c r="S1868" s="60"/>
      <c r="T1868" s="60"/>
      <c r="U1868" s="60"/>
      <c r="V1868" s="60"/>
      <c r="W1868" s="20"/>
      <c r="X1868" s="19"/>
      <c r="Y1868" s="19"/>
      <c r="XEU1868" s="189"/>
      <c r="XEV1868" s="189"/>
      <c r="XEW1868" s="189"/>
      <c r="XEX1868" s="189"/>
      <c r="XEY1868" s="189"/>
      <c r="XEZ1868" s="189"/>
      <c r="XFA1868" s="189"/>
      <c r="XFB1868" s="189"/>
      <c r="XFC1868" s="189"/>
      <c r="XFD1868" s="189"/>
    </row>
    <row r="1869" spans="1:25 16375:16384" s="54" customFormat="1" ht="42" customHeight="1" x14ac:dyDescent="0.2">
      <c r="A1869" s="60"/>
      <c r="B1869" s="60"/>
      <c r="C1869" s="61"/>
      <c r="D1869" s="61"/>
      <c r="E1869" s="61"/>
      <c r="F1869" s="61"/>
      <c r="G1869" s="61"/>
      <c r="H1869" s="61"/>
      <c r="I1869" s="60"/>
      <c r="J1869" s="60"/>
      <c r="K1869" s="87"/>
      <c r="L1869" s="62"/>
      <c r="M1869" s="63"/>
      <c r="N1869" s="64"/>
      <c r="O1869" s="58"/>
      <c r="P1869" s="64"/>
      <c r="Q1869" s="58"/>
      <c r="R1869" s="52"/>
      <c r="S1869" s="60"/>
      <c r="T1869" s="60"/>
      <c r="U1869" s="60"/>
      <c r="V1869" s="60"/>
      <c r="W1869" s="20"/>
      <c r="X1869" s="19"/>
      <c r="Y1869" s="19"/>
      <c r="XEU1869" s="189"/>
      <c r="XEV1869" s="189"/>
      <c r="XEW1869" s="189"/>
      <c r="XEX1869" s="189"/>
      <c r="XEY1869" s="189"/>
      <c r="XEZ1869" s="189"/>
      <c r="XFA1869" s="189"/>
      <c r="XFB1869" s="189"/>
      <c r="XFC1869" s="189"/>
      <c r="XFD1869" s="189"/>
    </row>
    <row r="1870" spans="1:25 16375:16384" s="54" customFormat="1" ht="42" customHeight="1" x14ac:dyDescent="0.2">
      <c r="A1870" s="60"/>
      <c r="B1870" s="60"/>
      <c r="C1870" s="61"/>
      <c r="D1870" s="61"/>
      <c r="E1870" s="61"/>
      <c r="F1870" s="61"/>
      <c r="G1870" s="61"/>
      <c r="H1870" s="61"/>
      <c r="I1870" s="60"/>
      <c r="J1870" s="60"/>
      <c r="K1870" s="87"/>
      <c r="L1870" s="62"/>
      <c r="M1870" s="63"/>
      <c r="N1870" s="64"/>
      <c r="O1870" s="58"/>
      <c r="P1870" s="64"/>
      <c r="Q1870" s="58"/>
      <c r="R1870" s="52"/>
      <c r="S1870" s="60"/>
      <c r="T1870" s="60"/>
      <c r="U1870" s="60"/>
      <c r="V1870" s="60"/>
      <c r="W1870" s="20"/>
      <c r="X1870" s="19"/>
      <c r="Y1870" s="19"/>
      <c r="XEU1870" s="189"/>
      <c r="XEV1870" s="189"/>
      <c r="XEW1870" s="189"/>
      <c r="XEX1870" s="189"/>
      <c r="XEY1870" s="189"/>
      <c r="XEZ1870" s="189"/>
      <c r="XFA1870" s="189"/>
      <c r="XFB1870" s="189"/>
      <c r="XFC1870" s="189"/>
      <c r="XFD1870" s="189"/>
    </row>
    <row r="1871" spans="1:25 16375:16384" s="54" customFormat="1" ht="42" customHeight="1" x14ac:dyDescent="0.2">
      <c r="A1871" s="60"/>
      <c r="B1871" s="60"/>
      <c r="C1871" s="61"/>
      <c r="D1871" s="61"/>
      <c r="E1871" s="61"/>
      <c r="F1871" s="61"/>
      <c r="G1871" s="61"/>
      <c r="H1871" s="61"/>
      <c r="I1871" s="60"/>
      <c r="J1871" s="60"/>
      <c r="K1871" s="87"/>
      <c r="L1871" s="62"/>
      <c r="M1871" s="63"/>
      <c r="N1871" s="64"/>
      <c r="O1871" s="58"/>
      <c r="P1871" s="64"/>
      <c r="Q1871" s="58"/>
      <c r="R1871" s="52"/>
      <c r="S1871" s="60"/>
      <c r="T1871" s="60"/>
      <c r="U1871" s="60"/>
      <c r="V1871" s="60"/>
      <c r="W1871" s="20"/>
      <c r="X1871" s="19"/>
      <c r="Y1871" s="19"/>
      <c r="XEU1871" s="189"/>
      <c r="XEV1871" s="189"/>
      <c r="XEW1871" s="189"/>
      <c r="XEX1871" s="189"/>
      <c r="XEY1871" s="189"/>
      <c r="XEZ1871" s="189"/>
      <c r="XFA1871" s="189"/>
      <c r="XFB1871" s="189"/>
      <c r="XFC1871" s="189"/>
      <c r="XFD1871" s="189"/>
    </row>
    <row r="1872" spans="1:25 16375:16384" s="54" customFormat="1" ht="42" customHeight="1" x14ac:dyDescent="0.2">
      <c r="A1872" s="60"/>
      <c r="B1872" s="60"/>
      <c r="C1872" s="61"/>
      <c r="D1872" s="61"/>
      <c r="E1872" s="61"/>
      <c r="F1872" s="61"/>
      <c r="G1872" s="61"/>
      <c r="H1872" s="61"/>
      <c r="I1872" s="60"/>
      <c r="J1872" s="60"/>
      <c r="K1872" s="87"/>
      <c r="L1872" s="62"/>
      <c r="M1872" s="63"/>
      <c r="N1872" s="64"/>
      <c r="O1872" s="58"/>
      <c r="P1872" s="64"/>
      <c r="Q1872" s="58"/>
      <c r="R1872" s="52"/>
      <c r="S1872" s="60"/>
      <c r="T1872" s="60"/>
      <c r="U1872" s="60"/>
      <c r="V1872" s="60"/>
      <c r="W1872" s="20"/>
      <c r="X1872" s="19"/>
      <c r="Y1872" s="19"/>
      <c r="XEU1872" s="189"/>
      <c r="XEV1872" s="189"/>
      <c r="XEW1872" s="189"/>
      <c r="XEX1872" s="189"/>
      <c r="XEY1872" s="189"/>
      <c r="XEZ1872" s="189"/>
      <c r="XFA1872" s="189"/>
      <c r="XFB1872" s="189"/>
      <c r="XFC1872" s="189"/>
      <c r="XFD1872" s="189"/>
    </row>
    <row r="1873" spans="1:25 16375:16384" s="54" customFormat="1" ht="42" customHeight="1" x14ac:dyDescent="0.2">
      <c r="A1873" s="60"/>
      <c r="B1873" s="60"/>
      <c r="C1873" s="61"/>
      <c r="D1873" s="61"/>
      <c r="E1873" s="61"/>
      <c r="F1873" s="61"/>
      <c r="G1873" s="61"/>
      <c r="H1873" s="61"/>
      <c r="I1873" s="60"/>
      <c r="J1873" s="60"/>
      <c r="K1873" s="87"/>
      <c r="L1873" s="62"/>
      <c r="M1873" s="63"/>
      <c r="N1873" s="64"/>
      <c r="O1873" s="58"/>
      <c r="P1873" s="64"/>
      <c r="Q1873" s="58"/>
      <c r="R1873" s="52"/>
      <c r="S1873" s="60"/>
      <c r="T1873" s="60"/>
      <c r="U1873" s="60"/>
      <c r="V1873" s="60"/>
      <c r="W1873" s="20"/>
      <c r="X1873" s="19"/>
      <c r="Y1873" s="19"/>
      <c r="XEU1873" s="189"/>
      <c r="XEV1873" s="189"/>
      <c r="XEW1873" s="189"/>
      <c r="XEX1873" s="189"/>
      <c r="XEY1873" s="189"/>
      <c r="XEZ1873" s="189"/>
      <c r="XFA1873" s="189"/>
      <c r="XFB1873" s="189"/>
      <c r="XFC1873" s="189"/>
      <c r="XFD1873" s="189"/>
    </row>
    <row r="1874" spans="1:25 16375:16384" s="54" customFormat="1" ht="42" customHeight="1" x14ac:dyDescent="0.2">
      <c r="A1874" s="60"/>
      <c r="B1874" s="60"/>
      <c r="C1874" s="61"/>
      <c r="D1874" s="61"/>
      <c r="E1874" s="61"/>
      <c r="F1874" s="61"/>
      <c r="G1874" s="61"/>
      <c r="H1874" s="61"/>
      <c r="I1874" s="60"/>
      <c r="J1874" s="60"/>
      <c r="K1874" s="87"/>
      <c r="L1874" s="62"/>
      <c r="M1874" s="63"/>
      <c r="N1874" s="64"/>
      <c r="O1874" s="58"/>
      <c r="P1874" s="64"/>
      <c r="Q1874" s="58"/>
      <c r="R1874" s="52"/>
      <c r="S1874" s="60"/>
      <c r="T1874" s="60"/>
      <c r="U1874" s="60"/>
      <c r="V1874" s="60"/>
      <c r="W1874" s="20"/>
      <c r="X1874" s="19"/>
      <c r="Y1874" s="19"/>
      <c r="XEU1874" s="189"/>
      <c r="XEV1874" s="189"/>
      <c r="XEW1874" s="189"/>
      <c r="XEX1874" s="189"/>
      <c r="XEY1874" s="189"/>
      <c r="XEZ1874" s="189"/>
      <c r="XFA1874" s="189"/>
      <c r="XFB1874" s="189"/>
      <c r="XFC1874" s="189"/>
      <c r="XFD1874" s="189"/>
    </row>
    <row r="1875" spans="1:25 16375:16384" s="54" customFormat="1" ht="42" customHeight="1" x14ac:dyDescent="0.2">
      <c r="A1875" s="60"/>
      <c r="B1875" s="60"/>
      <c r="C1875" s="61"/>
      <c r="D1875" s="61"/>
      <c r="E1875" s="61"/>
      <c r="F1875" s="61"/>
      <c r="G1875" s="61"/>
      <c r="H1875" s="61"/>
      <c r="I1875" s="60"/>
      <c r="J1875" s="60"/>
      <c r="K1875" s="87"/>
      <c r="L1875" s="62"/>
      <c r="M1875" s="63"/>
      <c r="N1875" s="64"/>
      <c r="O1875" s="58"/>
      <c r="P1875" s="64"/>
      <c r="Q1875" s="58"/>
      <c r="R1875" s="52"/>
      <c r="S1875" s="60"/>
      <c r="T1875" s="60"/>
      <c r="U1875" s="60"/>
      <c r="V1875" s="60"/>
      <c r="W1875" s="20"/>
      <c r="X1875" s="19"/>
      <c r="Y1875" s="19"/>
      <c r="XEU1875" s="189"/>
      <c r="XEV1875" s="189"/>
      <c r="XEW1875" s="189"/>
      <c r="XEX1875" s="189"/>
      <c r="XEY1875" s="189"/>
      <c r="XEZ1875" s="189"/>
      <c r="XFA1875" s="189"/>
      <c r="XFB1875" s="189"/>
      <c r="XFC1875" s="189"/>
      <c r="XFD1875" s="189"/>
    </row>
    <row r="1876" spans="1:25 16375:16384" s="54" customFormat="1" ht="42" customHeight="1" x14ac:dyDescent="0.2">
      <c r="A1876" s="60"/>
      <c r="B1876" s="60"/>
      <c r="C1876" s="61"/>
      <c r="D1876" s="61"/>
      <c r="E1876" s="61"/>
      <c r="F1876" s="61"/>
      <c r="G1876" s="61"/>
      <c r="H1876" s="61"/>
      <c r="I1876" s="60"/>
      <c r="J1876" s="60"/>
      <c r="K1876" s="87"/>
      <c r="L1876" s="62"/>
      <c r="M1876" s="63"/>
      <c r="N1876" s="64"/>
      <c r="O1876" s="58"/>
      <c r="P1876" s="64"/>
      <c r="Q1876" s="58"/>
      <c r="R1876" s="52"/>
      <c r="S1876" s="60"/>
      <c r="T1876" s="60"/>
      <c r="U1876" s="60"/>
      <c r="V1876" s="60"/>
      <c r="W1876" s="20"/>
      <c r="X1876" s="19"/>
      <c r="Y1876" s="19"/>
      <c r="XEU1876" s="189"/>
      <c r="XEV1876" s="189"/>
      <c r="XEW1876" s="189"/>
      <c r="XEX1876" s="189"/>
      <c r="XEY1876" s="189"/>
      <c r="XEZ1876" s="189"/>
      <c r="XFA1876" s="189"/>
      <c r="XFB1876" s="189"/>
      <c r="XFC1876" s="189"/>
      <c r="XFD1876" s="189"/>
    </row>
    <row r="1877" spans="1:25 16375:16384" s="54" customFormat="1" ht="42" customHeight="1" x14ac:dyDescent="0.2">
      <c r="A1877" s="60"/>
      <c r="B1877" s="60"/>
      <c r="C1877" s="61"/>
      <c r="D1877" s="61"/>
      <c r="E1877" s="61"/>
      <c r="F1877" s="61"/>
      <c r="G1877" s="61"/>
      <c r="H1877" s="61"/>
      <c r="I1877" s="60"/>
      <c r="J1877" s="60"/>
      <c r="K1877" s="87"/>
      <c r="L1877" s="62"/>
      <c r="M1877" s="63"/>
      <c r="N1877" s="64"/>
      <c r="O1877" s="58"/>
      <c r="P1877" s="64"/>
      <c r="Q1877" s="58"/>
      <c r="R1877" s="52"/>
      <c r="S1877" s="60"/>
      <c r="T1877" s="60"/>
      <c r="U1877" s="60"/>
      <c r="V1877" s="60"/>
      <c r="W1877" s="20"/>
      <c r="X1877" s="19"/>
      <c r="Y1877" s="19"/>
      <c r="XEU1877" s="189"/>
      <c r="XEV1877" s="189"/>
      <c r="XEW1877" s="189"/>
      <c r="XEX1877" s="189"/>
      <c r="XEY1877" s="189"/>
      <c r="XEZ1877" s="189"/>
      <c r="XFA1877" s="189"/>
      <c r="XFB1877" s="189"/>
      <c r="XFC1877" s="189"/>
      <c r="XFD1877" s="189"/>
    </row>
    <row r="1878" spans="1:25 16375:16384" s="54" customFormat="1" ht="42" customHeight="1" x14ac:dyDescent="0.2">
      <c r="A1878" s="60"/>
      <c r="B1878" s="60"/>
      <c r="C1878" s="61"/>
      <c r="D1878" s="61"/>
      <c r="E1878" s="61"/>
      <c r="F1878" s="61"/>
      <c r="G1878" s="61"/>
      <c r="H1878" s="61"/>
      <c r="I1878" s="60"/>
      <c r="J1878" s="60"/>
      <c r="K1878" s="87"/>
      <c r="L1878" s="62"/>
      <c r="M1878" s="63"/>
      <c r="N1878" s="64"/>
      <c r="O1878" s="58"/>
      <c r="P1878" s="64"/>
      <c r="Q1878" s="58"/>
      <c r="R1878" s="52"/>
      <c r="S1878" s="60"/>
      <c r="T1878" s="60"/>
      <c r="U1878" s="60"/>
      <c r="V1878" s="60"/>
      <c r="W1878" s="20"/>
      <c r="X1878" s="19"/>
      <c r="Y1878" s="19"/>
      <c r="XEU1878" s="189"/>
      <c r="XEV1878" s="189"/>
      <c r="XEW1878" s="189"/>
      <c r="XEX1878" s="189"/>
      <c r="XEY1878" s="189"/>
      <c r="XEZ1878" s="189"/>
      <c r="XFA1878" s="189"/>
      <c r="XFB1878" s="189"/>
      <c r="XFC1878" s="189"/>
      <c r="XFD1878" s="189"/>
    </row>
    <row r="1879" spans="1:25 16375:16384" s="54" customFormat="1" ht="42" customHeight="1" x14ac:dyDescent="0.2">
      <c r="A1879" s="60"/>
      <c r="B1879" s="60"/>
      <c r="C1879" s="61"/>
      <c r="D1879" s="61"/>
      <c r="E1879" s="61"/>
      <c r="F1879" s="61"/>
      <c r="G1879" s="61"/>
      <c r="H1879" s="61"/>
      <c r="I1879" s="60"/>
      <c r="J1879" s="60"/>
      <c r="K1879" s="87"/>
      <c r="L1879" s="62"/>
      <c r="M1879" s="63"/>
      <c r="N1879" s="64"/>
      <c r="O1879" s="58"/>
      <c r="P1879" s="64"/>
      <c r="Q1879" s="58"/>
      <c r="R1879" s="52"/>
      <c r="S1879" s="60"/>
      <c r="T1879" s="60"/>
      <c r="U1879" s="60"/>
      <c r="V1879" s="60"/>
      <c r="W1879" s="20"/>
      <c r="X1879" s="19"/>
      <c r="Y1879" s="19"/>
      <c r="XEU1879" s="189"/>
      <c r="XEV1879" s="189"/>
      <c r="XEW1879" s="189"/>
      <c r="XEX1879" s="189"/>
      <c r="XEY1879" s="189"/>
      <c r="XEZ1879" s="189"/>
      <c r="XFA1879" s="189"/>
      <c r="XFB1879" s="189"/>
      <c r="XFC1879" s="189"/>
      <c r="XFD1879" s="189"/>
    </row>
    <row r="1880" spans="1:25 16375:16384" s="54" customFormat="1" ht="42" customHeight="1" x14ac:dyDescent="0.2">
      <c r="A1880" s="60"/>
      <c r="B1880" s="60"/>
      <c r="C1880" s="61"/>
      <c r="D1880" s="61"/>
      <c r="E1880" s="61"/>
      <c r="F1880" s="61"/>
      <c r="G1880" s="61"/>
      <c r="H1880" s="61"/>
      <c r="I1880" s="60"/>
      <c r="J1880" s="60"/>
      <c r="K1880" s="87"/>
      <c r="L1880" s="62"/>
      <c r="M1880" s="63"/>
      <c r="N1880" s="64"/>
      <c r="O1880" s="58"/>
      <c r="P1880" s="64"/>
      <c r="Q1880" s="58"/>
      <c r="R1880" s="52"/>
      <c r="S1880" s="60"/>
      <c r="T1880" s="60"/>
      <c r="U1880" s="60"/>
      <c r="V1880" s="60"/>
      <c r="W1880" s="20"/>
      <c r="X1880" s="19"/>
      <c r="Y1880" s="19"/>
      <c r="XEU1880" s="189"/>
      <c r="XEV1880" s="189"/>
      <c r="XEW1880" s="189"/>
      <c r="XEX1880" s="189"/>
      <c r="XEY1880" s="189"/>
      <c r="XEZ1880" s="189"/>
      <c r="XFA1880" s="189"/>
      <c r="XFB1880" s="189"/>
      <c r="XFC1880" s="189"/>
      <c r="XFD1880" s="189"/>
    </row>
    <row r="1881" spans="1:25 16375:16384" s="54" customFormat="1" ht="42" customHeight="1" x14ac:dyDescent="0.2">
      <c r="A1881" s="60"/>
      <c r="B1881" s="60"/>
      <c r="C1881" s="61"/>
      <c r="D1881" s="61"/>
      <c r="E1881" s="61"/>
      <c r="F1881" s="61"/>
      <c r="G1881" s="61"/>
      <c r="H1881" s="61"/>
      <c r="I1881" s="60"/>
      <c r="J1881" s="60"/>
      <c r="K1881" s="87"/>
      <c r="L1881" s="62"/>
      <c r="M1881" s="63"/>
      <c r="N1881" s="64"/>
      <c r="O1881" s="58"/>
      <c r="P1881" s="64"/>
      <c r="Q1881" s="58"/>
      <c r="R1881" s="52"/>
      <c r="S1881" s="60"/>
      <c r="T1881" s="60"/>
      <c r="U1881" s="60"/>
      <c r="V1881" s="60"/>
      <c r="W1881" s="20"/>
      <c r="X1881" s="19"/>
      <c r="Y1881" s="19"/>
      <c r="XEU1881" s="189"/>
      <c r="XEV1881" s="189"/>
      <c r="XEW1881" s="189"/>
      <c r="XEX1881" s="189"/>
      <c r="XEY1881" s="189"/>
      <c r="XEZ1881" s="189"/>
      <c r="XFA1881" s="189"/>
      <c r="XFB1881" s="189"/>
      <c r="XFC1881" s="189"/>
      <c r="XFD1881" s="189"/>
    </row>
    <row r="1882" spans="1:25 16375:16384" s="54" customFormat="1" ht="42" customHeight="1" x14ac:dyDescent="0.2">
      <c r="A1882" s="60"/>
      <c r="B1882" s="60"/>
      <c r="C1882" s="61"/>
      <c r="D1882" s="61"/>
      <c r="E1882" s="61"/>
      <c r="F1882" s="61"/>
      <c r="G1882" s="61"/>
      <c r="H1882" s="61"/>
      <c r="I1882" s="60"/>
      <c r="J1882" s="60"/>
      <c r="K1882" s="87"/>
      <c r="L1882" s="62"/>
      <c r="M1882" s="63"/>
      <c r="N1882" s="64"/>
      <c r="O1882" s="58"/>
      <c r="P1882" s="64"/>
      <c r="Q1882" s="58"/>
      <c r="R1882" s="52"/>
      <c r="S1882" s="60"/>
      <c r="T1882" s="60"/>
      <c r="U1882" s="60"/>
      <c r="V1882" s="60"/>
      <c r="W1882" s="20"/>
      <c r="X1882" s="19"/>
      <c r="Y1882" s="19"/>
      <c r="XEU1882" s="189"/>
      <c r="XEV1882" s="189"/>
      <c r="XEW1882" s="189"/>
      <c r="XEX1882" s="189"/>
      <c r="XEY1882" s="189"/>
      <c r="XEZ1882" s="189"/>
      <c r="XFA1882" s="189"/>
      <c r="XFB1882" s="189"/>
      <c r="XFC1882" s="189"/>
      <c r="XFD1882" s="189"/>
    </row>
    <row r="1883" spans="1:25 16375:16384" s="54" customFormat="1" ht="42" customHeight="1" x14ac:dyDescent="0.2">
      <c r="A1883" s="60"/>
      <c r="B1883" s="60"/>
      <c r="C1883" s="61"/>
      <c r="D1883" s="61"/>
      <c r="E1883" s="61"/>
      <c r="F1883" s="61"/>
      <c r="G1883" s="61"/>
      <c r="H1883" s="61"/>
      <c r="I1883" s="60"/>
      <c r="J1883" s="60"/>
      <c r="K1883" s="87"/>
      <c r="L1883" s="62"/>
      <c r="M1883" s="63"/>
      <c r="N1883" s="64"/>
      <c r="O1883" s="58"/>
      <c r="P1883" s="64"/>
      <c r="Q1883" s="58"/>
      <c r="R1883" s="52"/>
      <c r="S1883" s="60"/>
      <c r="T1883" s="60"/>
      <c r="U1883" s="60"/>
      <c r="V1883" s="60"/>
      <c r="W1883" s="20"/>
      <c r="X1883" s="19"/>
      <c r="Y1883" s="19"/>
      <c r="XEU1883" s="189"/>
      <c r="XEV1883" s="189"/>
      <c r="XEW1883" s="189"/>
      <c r="XEX1883" s="189"/>
      <c r="XEY1883" s="189"/>
      <c r="XEZ1883" s="189"/>
      <c r="XFA1883" s="189"/>
      <c r="XFB1883" s="189"/>
      <c r="XFC1883" s="189"/>
      <c r="XFD1883" s="189"/>
    </row>
    <row r="1884" spans="1:25 16375:16384" s="54" customFormat="1" ht="42" customHeight="1" x14ac:dyDescent="0.2">
      <c r="A1884" s="60"/>
      <c r="B1884" s="60"/>
      <c r="C1884" s="61"/>
      <c r="D1884" s="61"/>
      <c r="E1884" s="61"/>
      <c r="F1884" s="61"/>
      <c r="G1884" s="61"/>
      <c r="H1884" s="61"/>
      <c r="I1884" s="60"/>
      <c r="J1884" s="60"/>
      <c r="K1884" s="87"/>
      <c r="L1884" s="62"/>
      <c r="M1884" s="63"/>
      <c r="N1884" s="64"/>
      <c r="O1884" s="58"/>
      <c r="P1884" s="64"/>
      <c r="Q1884" s="58"/>
      <c r="R1884" s="52"/>
      <c r="S1884" s="60"/>
      <c r="T1884" s="60"/>
      <c r="U1884" s="60"/>
      <c r="V1884" s="60"/>
      <c r="W1884" s="20"/>
      <c r="X1884" s="19"/>
      <c r="Y1884" s="19"/>
      <c r="XEU1884" s="189"/>
      <c r="XEV1884" s="189"/>
      <c r="XEW1884" s="189"/>
      <c r="XEX1884" s="189"/>
      <c r="XEY1884" s="189"/>
      <c r="XEZ1884" s="189"/>
      <c r="XFA1884" s="189"/>
      <c r="XFB1884" s="189"/>
      <c r="XFC1884" s="189"/>
      <c r="XFD1884" s="189"/>
    </row>
    <row r="1885" spans="1:25 16375:16384" s="54" customFormat="1" ht="42" customHeight="1" x14ac:dyDescent="0.2">
      <c r="A1885" s="60"/>
      <c r="B1885" s="60"/>
      <c r="C1885" s="61"/>
      <c r="D1885" s="61"/>
      <c r="E1885" s="61"/>
      <c r="F1885" s="61"/>
      <c r="G1885" s="61"/>
      <c r="H1885" s="61"/>
      <c r="I1885" s="60"/>
      <c r="J1885" s="60"/>
      <c r="K1885" s="87"/>
      <c r="L1885" s="62"/>
      <c r="M1885" s="63"/>
      <c r="N1885" s="64"/>
      <c r="O1885" s="58"/>
      <c r="P1885" s="64"/>
      <c r="Q1885" s="58"/>
      <c r="R1885" s="52"/>
      <c r="S1885" s="60"/>
      <c r="T1885" s="60"/>
      <c r="U1885" s="60"/>
      <c r="V1885" s="60"/>
      <c r="W1885" s="20"/>
      <c r="X1885" s="19"/>
      <c r="Y1885" s="19"/>
      <c r="XEU1885" s="189"/>
      <c r="XEV1885" s="189"/>
      <c r="XEW1885" s="189"/>
      <c r="XEX1885" s="189"/>
      <c r="XEY1885" s="189"/>
      <c r="XEZ1885" s="189"/>
      <c r="XFA1885" s="189"/>
      <c r="XFB1885" s="189"/>
      <c r="XFC1885" s="189"/>
      <c r="XFD1885" s="189"/>
    </row>
    <row r="1886" spans="1:25 16375:16384" s="54" customFormat="1" ht="42" customHeight="1" x14ac:dyDescent="0.2">
      <c r="A1886" s="60"/>
      <c r="B1886" s="60"/>
      <c r="C1886" s="61"/>
      <c r="D1886" s="61"/>
      <c r="E1886" s="61"/>
      <c r="F1886" s="61"/>
      <c r="G1886" s="61"/>
      <c r="H1886" s="61"/>
      <c r="I1886" s="60"/>
      <c r="J1886" s="60"/>
      <c r="K1886" s="87"/>
      <c r="L1886" s="62"/>
      <c r="M1886" s="63"/>
      <c r="N1886" s="64"/>
      <c r="O1886" s="58"/>
      <c r="P1886" s="64"/>
      <c r="Q1886" s="58"/>
      <c r="R1886" s="52"/>
      <c r="S1886" s="60"/>
      <c r="T1886" s="60"/>
      <c r="U1886" s="60"/>
      <c r="V1886" s="60"/>
      <c r="W1886" s="20"/>
      <c r="X1886" s="19"/>
      <c r="Y1886" s="19"/>
      <c r="XEU1886" s="189"/>
      <c r="XEV1886" s="189"/>
      <c r="XEW1886" s="189"/>
      <c r="XEX1886" s="189"/>
      <c r="XEY1886" s="189"/>
      <c r="XEZ1886" s="189"/>
      <c r="XFA1886" s="189"/>
      <c r="XFB1886" s="189"/>
      <c r="XFC1886" s="189"/>
      <c r="XFD1886" s="189"/>
    </row>
    <row r="1887" spans="1:25 16375:16384" s="54" customFormat="1" ht="42" customHeight="1" x14ac:dyDescent="0.2">
      <c r="A1887" s="60"/>
      <c r="B1887" s="60"/>
      <c r="C1887" s="61"/>
      <c r="D1887" s="61"/>
      <c r="E1887" s="61"/>
      <c r="F1887" s="61"/>
      <c r="G1887" s="61"/>
      <c r="H1887" s="61"/>
      <c r="I1887" s="60"/>
      <c r="J1887" s="60"/>
      <c r="K1887" s="87"/>
      <c r="L1887" s="62"/>
      <c r="M1887" s="63"/>
      <c r="N1887" s="64"/>
      <c r="O1887" s="58"/>
      <c r="P1887" s="64"/>
      <c r="Q1887" s="58"/>
      <c r="R1887" s="52"/>
      <c r="S1887" s="60"/>
      <c r="T1887" s="60"/>
      <c r="U1887" s="60"/>
      <c r="V1887" s="60"/>
      <c r="W1887" s="20"/>
      <c r="X1887" s="19"/>
      <c r="Y1887" s="19"/>
      <c r="XEU1887" s="189"/>
      <c r="XEV1887" s="189"/>
      <c r="XEW1887" s="189"/>
      <c r="XEX1887" s="189"/>
      <c r="XEY1887" s="189"/>
      <c r="XEZ1887" s="189"/>
      <c r="XFA1887" s="189"/>
      <c r="XFB1887" s="189"/>
      <c r="XFC1887" s="189"/>
      <c r="XFD1887" s="189"/>
    </row>
    <row r="1888" spans="1:25 16375:16384" s="54" customFormat="1" ht="42" customHeight="1" x14ac:dyDescent="0.2">
      <c r="A1888" s="60"/>
      <c r="B1888" s="60"/>
      <c r="C1888" s="61"/>
      <c r="D1888" s="61"/>
      <c r="E1888" s="61"/>
      <c r="F1888" s="61"/>
      <c r="G1888" s="61"/>
      <c r="H1888" s="61"/>
      <c r="I1888" s="60"/>
      <c r="J1888" s="60"/>
      <c r="K1888" s="87"/>
      <c r="L1888" s="62"/>
      <c r="M1888" s="63"/>
      <c r="N1888" s="64"/>
      <c r="O1888" s="58"/>
      <c r="P1888" s="64"/>
      <c r="Q1888" s="58"/>
      <c r="R1888" s="52"/>
      <c r="S1888" s="60"/>
      <c r="T1888" s="60"/>
      <c r="U1888" s="60"/>
      <c r="V1888" s="60"/>
      <c r="W1888" s="20"/>
      <c r="X1888" s="19"/>
      <c r="Y1888" s="19"/>
      <c r="XEU1888" s="189"/>
      <c r="XEV1888" s="189"/>
      <c r="XEW1888" s="189"/>
      <c r="XEX1888" s="189"/>
      <c r="XEY1888" s="189"/>
      <c r="XEZ1888" s="189"/>
      <c r="XFA1888" s="189"/>
      <c r="XFB1888" s="189"/>
      <c r="XFC1888" s="189"/>
      <c r="XFD1888" s="189"/>
    </row>
    <row r="1889" spans="1:25 16375:16384" s="54" customFormat="1" ht="42" customHeight="1" x14ac:dyDescent="0.2">
      <c r="A1889" s="60"/>
      <c r="B1889" s="60"/>
      <c r="C1889" s="61"/>
      <c r="D1889" s="61"/>
      <c r="E1889" s="61"/>
      <c r="F1889" s="61"/>
      <c r="G1889" s="61"/>
      <c r="H1889" s="61"/>
      <c r="I1889" s="60"/>
      <c r="J1889" s="60"/>
      <c r="K1889" s="87"/>
      <c r="L1889" s="62"/>
      <c r="M1889" s="63"/>
      <c r="N1889" s="64"/>
      <c r="O1889" s="58"/>
      <c r="P1889" s="64"/>
      <c r="Q1889" s="58"/>
      <c r="R1889" s="52"/>
      <c r="S1889" s="60"/>
      <c r="T1889" s="60"/>
      <c r="U1889" s="60"/>
      <c r="V1889" s="60"/>
      <c r="W1889" s="20"/>
      <c r="X1889" s="19"/>
      <c r="Y1889" s="19"/>
      <c r="XEU1889" s="189"/>
      <c r="XEV1889" s="189"/>
      <c r="XEW1889" s="189"/>
      <c r="XEX1889" s="189"/>
      <c r="XEY1889" s="189"/>
      <c r="XEZ1889" s="189"/>
      <c r="XFA1889" s="189"/>
      <c r="XFB1889" s="189"/>
      <c r="XFC1889" s="189"/>
      <c r="XFD1889" s="189"/>
    </row>
    <row r="1890" spans="1:25 16375:16384" s="54" customFormat="1" ht="42" customHeight="1" x14ac:dyDescent="0.2">
      <c r="A1890" s="60"/>
      <c r="B1890" s="60"/>
      <c r="C1890" s="61"/>
      <c r="D1890" s="61"/>
      <c r="E1890" s="61"/>
      <c r="F1890" s="61"/>
      <c r="G1890" s="61"/>
      <c r="H1890" s="61"/>
      <c r="I1890" s="60"/>
      <c r="J1890" s="60"/>
      <c r="K1890" s="87"/>
      <c r="L1890" s="62"/>
      <c r="M1890" s="63"/>
      <c r="N1890" s="64"/>
      <c r="O1890" s="58"/>
      <c r="P1890" s="64"/>
      <c r="Q1890" s="58"/>
      <c r="R1890" s="52"/>
      <c r="S1890" s="60"/>
      <c r="T1890" s="60"/>
      <c r="U1890" s="60"/>
      <c r="V1890" s="60"/>
      <c r="W1890" s="20"/>
      <c r="X1890" s="19"/>
      <c r="Y1890" s="19"/>
      <c r="XEU1890" s="189"/>
      <c r="XEV1890" s="189"/>
      <c r="XEW1890" s="189"/>
      <c r="XEX1890" s="189"/>
      <c r="XEY1890" s="189"/>
      <c r="XEZ1890" s="189"/>
      <c r="XFA1890" s="189"/>
      <c r="XFB1890" s="189"/>
      <c r="XFC1890" s="189"/>
      <c r="XFD1890" s="189"/>
    </row>
    <row r="1891" spans="1:25 16375:16384" s="54" customFormat="1" ht="42" customHeight="1" x14ac:dyDescent="0.2">
      <c r="A1891" s="60"/>
      <c r="B1891" s="60"/>
      <c r="C1891" s="61"/>
      <c r="D1891" s="61"/>
      <c r="E1891" s="61"/>
      <c r="F1891" s="61"/>
      <c r="G1891" s="61"/>
      <c r="H1891" s="61"/>
      <c r="I1891" s="60"/>
      <c r="J1891" s="60"/>
      <c r="K1891" s="87"/>
      <c r="L1891" s="62"/>
      <c r="M1891" s="63"/>
      <c r="N1891" s="64"/>
      <c r="O1891" s="58"/>
      <c r="P1891" s="64"/>
      <c r="Q1891" s="58"/>
      <c r="R1891" s="52"/>
      <c r="S1891" s="60"/>
      <c r="T1891" s="60"/>
      <c r="U1891" s="60"/>
      <c r="V1891" s="60"/>
      <c r="W1891" s="20"/>
      <c r="X1891" s="19"/>
      <c r="Y1891" s="19"/>
      <c r="XEU1891" s="189"/>
      <c r="XEV1891" s="189"/>
      <c r="XEW1891" s="189"/>
      <c r="XEX1891" s="189"/>
      <c r="XEY1891" s="189"/>
      <c r="XEZ1891" s="189"/>
      <c r="XFA1891" s="189"/>
      <c r="XFB1891" s="189"/>
      <c r="XFC1891" s="189"/>
      <c r="XFD1891" s="189"/>
    </row>
    <row r="1892" spans="1:25 16375:16384" s="54" customFormat="1" ht="42" customHeight="1" x14ac:dyDescent="0.2">
      <c r="A1892" s="60"/>
      <c r="B1892" s="60"/>
      <c r="C1892" s="61"/>
      <c r="D1892" s="61"/>
      <c r="E1892" s="61"/>
      <c r="F1892" s="61"/>
      <c r="G1892" s="61"/>
      <c r="H1892" s="61"/>
      <c r="I1892" s="60"/>
      <c r="J1892" s="60"/>
      <c r="K1892" s="87"/>
      <c r="L1892" s="62"/>
      <c r="M1892" s="63"/>
      <c r="N1892" s="64"/>
      <c r="O1892" s="58"/>
      <c r="P1892" s="64"/>
      <c r="Q1892" s="58"/>
      <c r="R1892" s="52"/>
      <c r="S1892" s="60"/>
      <c r="T1892" s="60"/>
      <c r="U1892" s="60"/>
      <c r="V1892" s="60"/>
      <c r="W1892" s="20"/>
      <c r="X1892" s="19"/>
      <c r="Y1892" s="19"/>
      <c r="XEU1892" s="189"/>
      <c r="XEV1892" s="189"/>
      <c r="XEW1892" s="189"/>
      <c r="XEX1892" s="189"/>
      <c r="XEY1892" s="189"/>
      <c r="XEZ1892" s="189"/>
      <c r="XFA1892" s="189"/>
      <c r="XFB1892" s="189"/>
      <c r="XFC1892" s="189"/>
      <c r="XFD1892" s="189"/>
    </row>
    <row r="1893" spans="1:25 16375:16384" s="54" customFormat="1" ht="42" customHeight="1" x14ac:dyDescent="0.2">
      <c r="A1893" s="60"/>
      <c r="B1893" s="60"/>
      <c r="C1893" s="61"/>
      <c r="D1893" s="61"/>
      <c r="E1893" s="61"/>
      <c r="F1893" s="61"/>
      <c r="G1893" s="61"/>
      <c r="H1893" s="61"/>
      <c r="I1893" s="60"/>
      <c r="J1893" s="60"/>
      <c r="K1893" s="87"/>
      <c r="L1893" s="62"/>
      <c r="M1893" s="63"/>
      <c r="N1893" s="64"/>
      <c r="O1893" s="58"/>
      <c r="P1893" s="64"/>
      <c r="Q1893" s="58"/>
      <c r="R1893" s="52"/>
      <c r="S1893" s="60"/>
      <c r="T1893" s="60"/>
      <c r="U1893" s="60"/>
      <c r="V1893" s="60"/>
      <c r="W1893" s="20"/>
      <c r="X1893" s="19"/>
      <c r="Y1893" s="19"/>
      <c r="XEU1893" s="189"/>
      <c r="XEV1893" s="189"/>
      <c r="XEW1893" s="189"/>
      <c r="XEX1893" s="189"/>
      <c r="XEY1893" s="189"/>
      <c r="XEZ1893" s="189"/>
      <c r="XFA1893" s="189"/>
      <c r="XFB1893" s="189"/>
      <c r="XFC1893" s="189"/>
      <c r="XFD1893" s="189"/>
    </row>
    <row r="1894" spans="1:25 16375:16384" s="54" customFormat="1" ht="42" customHeight="1" x14ac:dyDescent="0.2">
      <c r="A1894" s="60"/>
      <c r="B1894" s="60"/>
      <c r="C1894" s="61"/>
      <c r="D1894" s="61"/>
      <c r="E1894" s="61"/>
      <c r="F1894" s="61"/>
      <c r="G1894" s="61"/>
      <c r="H1894" s="61"/>
      <c r="I1894" s="60"/>
      <c r="J1894" s="60"/>
      <c r="K1894" s="87"/>
      <c r="L1894" s="62"/>
      <c r="M1894" s="63"/>
      <c r="N1894" s="64"/>
      <c r="O1894" s="58"/>
      <c r="P1894" s="64"/>
      <c r="Q1894" s="58"/>
      <c r="R1894" s="52"/>
      <c r="S1894" s="60"/>
      <c r="T1894" s="60"/>
      <c r="U1894" s="60"/>
      <c r="V1894" s="60"/>
      <c r="W1894" s="20"/>
      <c r="X1894" s="19"/>
      <c r="Y1894" s="19"/>
      <c r="XEU1894" s="189"/>
      <c r="XEV1894" s="189"/>
      <c r="XEW1894" s="189"/>
      <c r="XEX1894" s="189"/>
      <c r="XEY1894" s="189"/>
      <c r="XEZ1894" s="189"/>
      <c r="XFA1894" s="189"/>
      <c r="XFB1894" s="189"/>
      <c r="XFC1894" s="189"/>
      <c r="XFD1894" s="189"/>
    </row>
    <row r="1895" spans="1:25 16375:16384" s="54" customFormat="1" ht="42" customHeight="1" x14ac:dyDescent="0.2">
      <c r="A1895" s="60"/>
      <c r="B1895" s="60"/>
      <c r="C1895" s="61"/>
      <c r="D1895" s="61"/>
      <c r="E1895" s="61"/>
      <c r="F1895" s="61"/>
      <c r="G1895" s="61"/>
      <c r="H1895" s="61"/>
      <c r="I1895" s="60"/>
      <c r="J1895" s="60"/>
      <c r="K1895" s="87"/>
      <c r="L1895" s="62"/>
      <c r="M1895" s="63"/>
      <c r="N1895" s="64"/>
      <c r="O1895" s="58"/>
      <c r="P1895" s="64"/>
      <c r="Q1895" s="58"/>
      <c r="R1895" s="52"/>
      <c r="S1895" s="60"/>
      <c r="T1895" s="60"/>
      <c r="U1895" s="60"/>
      <c r="V1895" s="60"/>
      <c r="W1895" s="20"/>
      <c r="X1895" s="19"/>
      <c r="Y1895" s="19"/>
      <c r="XEU1895" s="189"/>
      <c r="XEV1895" s="189"/>
      <c r="XEW1895" s="189"/>
      <c r="XEX1895" s="189"/>
      <c r="XEY1895" s="189"/>
      <c r="XEZ1895" s="189"/>
      <c r="XFA1895" s="189"/>
      <c r="XFB1895" s="189"/>
      <c r="XFC1895" s="189"/>
      <c r="XFD1895" s="189"/>
    </row>
    <row r="1896" spans="1:25 16375:16384" s="54" customFormat="1" ht="42" customHeight="1" x14ac:dyDescent="0.2">
      <c r="A1896" s="60"/>
      <c r="B1896" s="60"/>
      <c r="C1896" s="61"/>
      <c r="D1896" s="61"/>
      <c r="E1896" s="61"/>
      <c r="F1896" s="61"/>
      <c r="G1896" s="61"/>
      <c r="H1896" s="61"/>
      <c r="I1896" s="60"/>
      <c r="J1896" s="60"/>
      <c r="K1896" s="87"/>
      <c r="L1896" s="62"/>
      <c r="M1896" s="63"/>
      <c r="N1896" s="64"/>
      <c r="O1896" s="58"/>
      <c r="P1896" s="64"/>
      <c r="Q1896" s="58"/>
      <c r="R1896" s="52"/>
      <c r="S1896" s="60"/>
      <c r="T1896" s="60"/>
      <c r="U1896" s="60"/>
      <c r="V1896" s="60"/>
      <c r="W1896" s="20"/>
      <c r="X1896" s="19"/>
      <c r="Y1896" s="19"/>
      <c r="XEU1896" s="189"/>
      <c r="XEV1896" s="189"/>
      <c r="XEW1896" s="189"/>
      <c r="XEX1896" s="189"/>
      <c r="XEY1896" s="189"/>
      <c r="XEZ1896" s="189"/>
      <c r="XFA1896" s="189"/>
      <c r="XFB1896" s="189"/>
      <c r="XFC1896" s="189"/>
      <c r="XFD1896" s="189"/>
    </row>
    <row r="1897" spans="1:25 16375:16384" s="54" customFormat="1" ht="42" customHeight="1" x14ac:dyDescent="0.2">
      <c r="A1897" s="60"/>
      <c r="B1897" s="60"/>
      <c r="C1897" s="61"/>
      <c r="D1897" s="61"/>
      <c r="E1897" s="61"/>
      <c r="F1897" s="61"/>
      <c r="G1897" s="61"/>
      <c r="H1897" s="61"/>
      <c r="I1897" s="60"/>
      <c r="J1897" s="60"/>
      <c r="K1897" s="87"/>
      <c r="L1897" s="62"/>
      <c r="M1897" s="63"/>
      <c r="N1897" s="64"/>
      <c r="O1897" s="58"/>
      <c r="P1897" s="64"/>
      <c r="Q1897" s="58"/>
      <c r="R1897" s="52"/>
      <c r="S1897" s="60"/>
      <c r="T1897" s="60"/>
      <c r="U1897" s="60"/>
      <c r="V1897" s="60"/>
      <c r="W1897" s="20"/>
      <c r="X1897" s="19"/>
      <c r="Y1897" s="19"/>
      <c r="XEU1897" s="189"/>
      <c r="XEV1897" s="189"/>
      <c r="XEW1897" s="189"/>
      <c r="XEX1897" s="189"/>
      <c r="XEY1897" s="189"/>
      <c r="XEZ1897" s="189"/>
      <c r="XFA1897" s="189"/>
      <c r="XFB1897" s="189"/>
      <c r="XFC1897" s="189"/>
      <c r="XFD1897" s="189"/>
    </row>
    <row r="1898" spans="1:25 16375:16384" s="54" customFormat="1" ht="42" customHeight="1" x14ac:dyDescent="0.2">
      <c r="A1898" s="60"/>
      <c r="B1898" s="60"/>
      <c r="C1898" s="61"/>
      <c r="D1898" s="61"/>
      <c r="E1898" s="61"/>
      <c r="F1898" s="61"/>
      <c r="G1898" s="61"/>
      <c r="H1898" s="61"/>
      <c r="I1898" s="60"/>
      <c r="J1898" s="60"/>
      <c r="K1898" s="87"/>
      <c r="L1898" s="62"/>
      <c r="M1898" s="63"/>
      <c r="N1898" s="64"/>
      <c r="O1898" s="58"/>
      <c r="P1898" s="64"/>
      <c r="Q1898" s="58"/>
      <c r="R1898" s="52"/>
      <c r="S1898" s="60"/>
      <c r="T1898" s="60"/>
      <c r="U1898" s="60"/>
      <c r="V1898" s="60"/>
      <c r="W1898" s="20"/>
      <c r="X1898" s="19"/>
      <c r="Y1898" s="19"/>
      <c r="XEU1898" s="189"/>
      <c r="XEV1898" s="189"/>
      <c r="XEW1898" s="189"/>
      <c r="XEX1898" s="189"/>
      <c r="XEY1898" s="189"/>
      <c r="XEZ1898" s="189"/>
      <c r="XFA1898" s="189"/>
      <c r="XFB1898" s="189"/>
      <c r="XFC1898" s="189"/>
      <c r="XFD1898" s="189"/>
    </row>
    <row r="1899" spans="1:25 16375:16384" s="54" customFormat="1" ht="42" customHeight="1" x14ac:dyDescent="0.2">
      <c r="A1899" s="60"/>
      <c r="B1899" s="60"/>
      <c r="C1899" s="61"/>
      <c r="D1899" s="61"/>
      <c r="E1899" s="61"/>
      <c r="F1899" s="61"/>
      <c r="G1899" s="61"/>
      <c r="H1899" s="61"/>
      <c r="I1899" s="60"/>
      <c r="J1899" s="60"/>
      <c r="K1899" s="87"/>
      <c r="L1899" s="62"/>
      <c r="M1899" s="63"/>
      <c r="N1899" s="64"/>
      <c r="O1899" s="58"/>
      <c r="P1899" s="64"/>
      <c r="Q1899" s="58"/>
      <c r="R1899" s="52"/>
      <c r="S1899" s="60"/>
      <c r="T1899" s="60"/>
      <c r="U1899" s="60"/>
      <c r="V1899" s="60"/>
      <c r="W1899" s="20"/>
      <c r="X1899" s="19"/>
      <c r="Y1899" s="19"/>
      <c r="XEU1899" s="189"/>
      <c r="XEV1899" s="189"/>
      <c r="XEW1899" s="189"/>
      <c r="XEX1899" s="189"/>
      <c r="XEY1899" s="189"/>
      <c r="XEZ1899" s="189"/>
      <c r="XFA1899" s="189"/>
      <c r="XFB1899" s="189"/>
      <c r="XFC1899" s="189"/>
      <c r="XFD1899" s="189"/>
    </row>
    <row r="1900" spans="1:25 16375:16384" s="54" customFormat="1" ht="42" customHeight="1" x14ac:dyDescent="0.2">
      <c r="A1900" s="60"/>
      <c r="B1900" s="60"/>
      <c r="C1900" s="61"/>
      <c r="D1900" s="61"/>
      <c r="E1900" s="61"/>
      <c r="F1900" s="61"/>
      <c r="G1900" s="61"/>
      <c r="H1900" s="61"/>
      <c r="I1900" s="60"/>
      <c r="J1900" s="60"/>
      <c r="K1900" s="87"/>
      <c r="L1900" s="62"/>
      <c r="M1900" s="63"/>
      <c r="N1900" s="64"/>
      <c r="O1900" s="58"/>
      <c r="P1900" s="64"/>
      <c r="Q1900" s="58"/>
      <c r="R1900" s="52"/>
      <c r="S1900" s="60"/>
      <c r="T1900" s="60"/>
      <c r="U1900" s="60"/>
      <c r="V1900" s="60"/>
      <c r="W1900" s="20"/>
      <c r="X1900" s="19"/>
      <c r="Y1900" s="19"/>
      <c r="XEU1900" s="189"/>
      <c r="XEV1900" s="189"/>
      <c r="XEW1900" s="189"/>
      <c r="XEX1900" s="189"/>
      <c r="XEY1900" s="189"/>
      <c r="XEZ1900" s="189"/>
      <c r="XFA1900" s="189"/>
      <c r="XFB1900" s="189"/>
      <c r="XFC1900" s="189"/>
      <c r="XFD1900" s="189"/>
    </row>
    <row r="1901" spans="1:25 16375:16384" s="54" customFormat="1" ht="42" customHeight="1" x14ac:dyDescent="0.2">
      <c r="A1901" s="60"/>
      <c r="B1901" s="60"/>
      <c r="C1901" s="61"/>
      <c r="D1901" s="61"/>
      <c r="E1901" s="61"/>
      <c r="F1901" s="61"/>
      <c r="G1901" s="61"/>
      <c r="H1901" s="61"/>
      <c r="I1901" s="60"/>
      <c r="J1901" s="60"/>
      <c r="K1901" s="87"/>
      <c r="L1901" s="62"/>
      <c r="M1901" s="63"/>
      <c r="N1901" s="64"/>
      <c r="O1901" s="58"/>
      <c r="P1901" s="64"/>
      <c r="Q1901" s="58"/>
      <c r="R1901" s="52"/>
      <c r="S1901" s="60"/>
      <c r="T1901" s="60"/>
      <c r="U1901" s="60"/>
      <c r="V1901" s="60"/>
      <c r="W1901" s="20"/>
      <c r="X1901" s="19"/>
      <c r="Y1901" s="19"/>
      <c r="XEU1901" s="189"/>
      <c r="XEV1901" s="189"/>
      <c r="XEW1901" s="189"/>
      <c r="XEX1901" s="189"/>
      <c r="XEY1901" s="189"/>
      <c r="XEZ1901" s="189"/>
      <c r="XFA1901" s="189"/>
      <c r="XFB1901" s="189"/>
      <c r="XFC1901" s="189"/>
      <c r="XFD1901" s="189"/>
    </row>
    <row r="1902" spans="1:25 16375:16384" s="54" customFormat="1" ht="42" customHeight="1" x14ac:dyDescent="0.2">
      <c r="A1902" s="60"/>
      <c r="B1902" s="60"/>
      <c r="C1902" s="61"/>
      <c r="D1902" s="61"/>
      <c r="E1902" s="61"/>
      <c r="F1902" s="61"/>
      <c r="G1902" s="61"/>
      <c r="H1902" s="61"/>
      <c r="I1902" s="60"/>
      <c r="J1902" s="60"/>
      <c r="K1902" s="87"/>
      <c r="L1902" s="62"/>
      <c r="M1902" s="63"/>
      <c r="N1902" s="64"/>
      <c r="O1902" s="58"/>
      <c r="P1902" s="64"/>
      <c r="Q1902" s="58"/>
      <c r="R1902" s="52"/>
      <c r="S1902" s="60"/>
      <c r="T1902" s="60"/>
      <c r="U1902" s="60"/>
      <c r="V1902" s="60"/>
      <c r="W1902" s="20"/>
      <c r="X1902" s="19"/>
      <c r="Y1902" s="19"/>
      <c r="XEU1902" s="189"/>
      <c r="XEV1902" s="189"/>
      <c r="XEW1902" s="189"/>
      <c r="XEX1902" s="189"/>
      <c r="XEY1902" s="189"/>
      <c r="XEZ1902" s="189"/>
      <c r="XFA1902" s="189"/>
      <c r="XFB1902" s="189"/>
      <c r="XFC1902" s="189"/>
      <c r="XFD1902" s="189"/>
    </row>
    <row r="1903" spans="1:25 16375:16384" s="54" customFormat="1" ht="42" customHeight="1" x14ac:dyDescent="0.2">
      <c r="A1903" s="60"/>
      <c r="B1903" s="60"/>
      <c r="C1903" s="61"/>
      <c r="D1903" s="61"/>
      <c r="E1903" s="61"/>
      <c r="F1903" s="61"/>
      <c r="G1903" s="61"/>
      <c r="H1903" s="61"/>
      <c r="I1903" s="60"/>
      <c r="J1903" s="60"/>
      <c r="K1903" s="87"/>
      <c r="L1903" s="62"/>
      <c r="M1903" s="63"/>
      <c r="N1903" s="64"/>
      <c r="O1903" s="58"/>
      <c r="P1903" s="64"/>
      <c r="Q1903" s="58"/>
      <c r="R1903" s="52"/>
      <c r="S1903" s="60"/>
      <c r="T1903" s="60"/>
      <c r="U1903" s="60"/>
      <c r="V1903" s="60"/>
      <c r="W1903" s="20"/>
      <c r="X1903" s="19"/>
      <c r="Y1903" s="19"/>
      <c r="XEU1903" s="189"/>
      <c r="XEV1903" s="189"/>
      <c r="XEW1903" s="189"/>
      <c r="XEX1903" s="189"/>
      <c r="XEY1903" s="189"/>
      <c r="XEZ1903" s="189"/>
      <c r="XFA1903" s="189"/>
      <c r="XFB1903" s="189"/>
      <c r="XFC1903" s="189"/>
      <c r="XFD1903" s="189"/>
    </row>
    <row r="1904" spans="1:25 16375:16384" s="54" customFormat="1" ht="42" customHeight="1" x14ac:dyDescent="0.2">
      <c r="A1904" s="60"/>
      <c r="B1904" s="60"/>
      <c r="C1904" s="61"/>
      <c r="D1904" s="61"/>
      <c r="E1904" s="61"/>
      <c r="F1904" s="61"/>
      <c r="G1904" s="61"/>
      <c r="H1904" s="61"/>
      <c r="I1904" s="60"/>
      <c r="J1904" s="60"/>
      <c r="K1904" s="87"/>
      <c r="L1904" s="62"/>
      <c r="M1904" s="63"/>
      <c r="N1904" s="64"/>
      <c r="O1904" s="58"/>
      <c r="P1904" s="64"/>
      <c r="Q1904" s="58"/>
      <c r="R1904" s="52"/>
      <c r="S1904" s="60"/>
      <c r="T1904" s="60"/>
      <c r="U1904" s="60"/>
      <c r="V1904" s="60"/>
      <c r="W1904" s="20"/>
      <c r="X1904" s="19"/>
      <c r="Y1904" s="19"/>
      <c r="XEU1904" s="189"/>
      <c r="XEV1904" s="189"/>
      <c r="XEW1904" s="189"/>
      <c r="XEX1904" s="189"/>
      <c r="XEY1904" s="189"/>
      <c r="XEZ1904" s="189"/>
      <c r="XFA1904" s="189"/>
      <c r="XFB1904" s="189"/>
      <c r="XFC1904" s="189"/>
      <c r="XFD1904" s="189"/>
    </row>
    <row r="1905" spans="1:25 16375:16384" s="54" customFormat="1" ht="42" customHeight="1" x14ac:dyDescent="0.2">
      <c r="A1905" s="60"/>
      <c r="B1905" s="60"/>
      <c r="C1905" s="61"/>
      <c r="D1905" s="61"/>
      <c r="E1905" s="61"/>
      <c r="F1905" s="61"/>
      <c r="G1905" s="61"/>
      <c r="H1905" s="61"/>
      <c r="I1905" s="60"/>
      <c r="J1905" s="60"/>
      <c r="K1905" s="87"/>
      <c r="L1905" s="62"/>
      <c r="M1905" s="63"/>
      <c r="N1905" s="64"/>
      <c r="O1905" s="58"/>
      <c r="P1905" s="64"/>
      <c r="Q1905" s="58"/>
      <c r="R1905" s="52"/>
      <c r="S1905" s="60"/>
      <c r="T1905" s="60"/>
      <c r="U1905" s="60"/>
      <c r="V1905" s="60"/>
      <c r="W1905" s="20"/>
      <c r="X1905" s="19"/>
      <c r="Y1905" s="19"/>
      <c r="XEU1905" s="189"/>
      <c r="XEV1905" s="189"/>
      <c r="XEW1905" s="189"/>
      <c r="XEX1905" s="189"/>
      <c r="XEY1905" s="189"/>
      <c r="XEZ1905" s="189"/>
      <c r="XFA1905" s="189"/>
      <c r="XFB1905" s="189"/>
      <c r="XFC1905" s="189"/>
      <c r="XFD1905" s="189"/>
    </row>
    <row r="1906" spans="1:25 16375:16384" s="54" customFormat="1" ht="42" customHeight="1" x14ac:dyDescent="0.2">
      <c r="A1906" s="60"/>
      <c r="B1906" s="60"/>
      <c r="C1906" s="61"/>
      <c r="D1906" s="61"/>
      <c r="E1906" s="61"/>
      <c r="F1906" s="61"/>
      <c r="G1906" s="61"/>
      <c r="H1906" s="61"/>
      <c r="I1906" s="60"/>
      <c r="J1906" s="60"/>
      <c r="K1906" s="87"/>
      <c r="L1906" s="62"/>
      <c r="M1906" s="63"/>
      <c r="N1906" s="64"/>
      <c r="O1906" s="58"/>
      <c r="P1906" s="64"/>
      <c r="Q1906" s="58"/>
      <c r="R1906" s="52"/>
      <c r="S1906" s="60"/>
      <c r="T1906" s="60"/>
      <c r="U1906" s="60"/>
      <c r="V1906" s="60"/>
      <c r="W1906" s="20"/>
      <c r="X1906" s="19"/>
      <c r="Y1906" s="19"/>
      <c r="XEU1906" s="189"/>
      <c r="XEV1906" s="189"/>
      <c r="XEW1906" s="189"/>
      <c r="XEX1906" s="189"/>
      <c r="XEY1906" s="189"/>
      <c r="XEZ1906" s="189"/>
      <c r="XFA1906" s="189"/>
      <c r="XFB1906" s="189"/>
      <c r="XFC1906" s="189"/>
      <c r="XFD1906" s="189"/>
    </row>
    <row r="1907" spans="1:25 16375:16384" s="54" customFormat="1" ht="42" customHeight="1" x14ac:dyDescent="0.2">
      <c r="A1907" s="60"/>
      <c r="B1907" s="60"/>
      <c r="C1907" s="61"/>
      <c r="D1907" s="61"/>
      <c r="E1907" s="61"/>
      <c r="F1907" s="61"/>
      <c r="G1907" s="61"/>
      <c r="H1907" s="61"/>
      <c r="I1907" s="60"/>
      <c r="J1907" s="60"/>
      <c r="K1907" s="87"/>
      <c r="L1907" s="62"/>
      <c r="M1907" s="63"/>
      <c r="N1907" s="64"/>
      <c r="O1907" s="58"/>
      <c r="P1907" s="64"/>
      <c r="Q1907" s="58"/>
      <c r="R1907" s="52"/>
      <c r="S1907" s="60"/>
      <c r="T1907" s="60"/>
      <c r="U1907" s="60"/>
      <c r="V1907" s="60"/>
      <c r="W1907" s="20"/>
      <c r="X1907" s="19"/>
      <c r="Y1907" s="19"/>
      <c r="XEU1907" s="189"/>
      <c r="XEV1907" s="189"/>
      <c r="XEW1907" s="189"/>
      <c r="XEX1907" s="189"/>
      <c r="XEY1907" s="189"/>
      <c r="XEZ1907" s="189"/>
      <c r="XFA1907" s="189"/>
      <c r="XFB1907" s="189"/>
      <c r="XFC1907" s="189"/>
      <c r="XFD1907" s="189"/>
    </row>
    <row r="1908" spans="1:25 16375:16384" s="54" customFormat="1" ht="42" customHeight="1" x14ac:dyDescent="0.2">
      <c r="A1908" s="60"/>
      <c r="B1908" s="60"/>
      <c r="C1908" s="61"/>
      <c r="D1908" s="61"/>
      <c r="E1908" s="61"/>
      <c r="F1908" s="61"/>
      <c r="G1908" s="61"/>
      <c r="H1908" s="61"/>
      <c r="I1908" s="60"/>
      <c r="J1908" s="60"/>
      <c r="K1908" s="87"/>
      <c r="L1908" s="62"/>
      <c r="M1908" s="63"/>
      <c r="N1908" s="64"/>
      <c r="O1908" s="58"/>
      <c r="P1908" s="64"/>
      <c r="Q1908" s="58"/>
      <c r="R1908" s="52"/>
      <c r="S1908" s="60"/>
      <c r="T1908" s="60"/>
      <c r="U1908" s="60"/>
      <c r="V1908" s="60"/>
      <c r="W1908" s="20"/>
      <c r="X1908" s="19"/>
      <c r="Y1908" s="19"/>
      <c r="XEU1908" s="189"/>
      <c r="XEV1908" s="189"/>
      <c r="XEW1908" s="189"/>
      <c r="XEX1908" s="189"/>
      <c r="XEY1908" s="189"/>
      <c r="XEZ1908" s="189"/>
      <c r="XFA1908" s="189"/>
      <c r="XFB1908" s="189"/>
      <c r="XFC1908" s="189"/>
      <c r="XFD1908" s="189"/>
    </row>
    <row r="1909" spans="1:25 16375:16384" s="54" customFormat="1" ht="42" customHeight="1" x14ac:dyDescent="0.2">
      <c r="A1909" s="60"/>
      <c r="B1909" s="60"/>
      <c r="C1909" s="61"/>
      <c r="D1909" s="61"/>
      <c r="E1909" s="61"/>
      <c r="F1909" s="61"/>
      <c r="G1909" s="61"/>
      <c r="H1909" s="61"/>
      <c r="I1909" s="60"/>
      <c r="J1909" s="60"/>
      <c r="K1909" s="87"/>
      <c r="L1909" s="62"/>
      <c r="M1909" s="63"/>
      <c r="N1909" s="64"/>
      <c r="O1909" s="58"/>
      <c r="P1909" s="64"/>
      <c r="Q1909" s="58"/>
      <c r="R1909" s="52"/>
      <c r="S1909" s="60"/>
      <c r="T1909" s="60"/>
      <c r="U1909" s="60"/>
      <c r="V1909" s="60"/>
      <c r="W1909" s="20"/>
      <c r="X1909" s="19"/>
      <c r="Y1909" s="19"/>
      <c r="XEU1909" s="189"/>
      <c r="XEV1909" s="189"/>
      <c r="XEW1909" s="189"/>
      <c r="XEX1909" s="189"/>
      <c r="XEY1909" s="189"/>
      <c r="XEZ1909" s="189"/>
      <c r="XFA1909" s="189"/>
      <c r="XFB1909" s="189"/>
      <c r="XFC1909" s="189"/>
      <c r="XFD1909" s="189"/>
    </row>
    <row r="1910" spans="1:25 16375:16384" s="54" customFormat="1" ht="42" customHeight="1" x14ac:dyDescent="0.2">
      <c r="A1910" s="60"/>
      <c r="B1910" s="60"/>
      <c r="C1910" s="61"/>
      <c r="D1910" s="61"/>
      <c r="E1910" s="61"/>
      <c r="F1910" s="61"/>
      <c r="G1910" s="61"/>
      <c r="H1910" s="61"/>
      <c r="I1910" s="60"/>
      <c r="J1910" s="60"/>
      <c r="K1910" s="87"/>
      <c r="L1910" s="62"/>
      <c r="M1910" s="63"/>
      <c r="N1910" s="64"/>
      <c r="O1910" s="58"/>
      <c r="P1910" s="64"/>
      <c r="Q1910" s="58"/>
      <c r="R1910" s="52"/>
      <c r="S1910" s="60"/>
      <c r="T1910" s="60"/>
      <c r="U1910" s="60"/>
      <c r="V1910" s="60"/>
      <c r="W1910" s="20"/>
      <c r="X1910" s="19"/>
      <c r="Y1910" s="19"/>
      <c r="XEU1910" s="189"/>
      <c r="XEV1910" s="189"/>
      <c r="XEW1910" s="189"/>
      <c r="XEX1910" s="189"/>
      <c r="XEY1910" s="189"/>
      <c r="XEZ1910" s="189"/>
      <c r="XFA1910" s="189"/>
      <c r="XFB1910" s="189"/>
      <c r="XFC1910" s="189"/>
      <c r="XFD1910" s="189"/>
    </row>
    <row r="1911" spans="1:25 16375:16384" s="54" customFormat="1" ht="42" customHeight="1" x14ac:dyDescent="0.2">
      <c r="A1911" s="60"/>
      <c r="B1911" s="60"/>
      <c r="C1911" s="61"/>
      <c r="D1911" s="61"/>
      <c r="E1911" s="61"/>
      <c r="F1911" s="61"/>
      <c r="G1911" s="61"/>
      <c r="H1911" s="61"/>
      <c r="I1911" s="60"/>
      <c r="J1911" s="60"/>
      <c r="K1911" s="87"/>
      <c r="L1911" s="62"/>
      <c r="M1911" s="63"/>
      <c r="N1911" s="64"/>
      <c r="O1911" s="58"/>
      <c r="P1911" s="64"/>
      <c r="Q1911" s="58"/>
      <c r="R1911" s="52"/>
      <c r="S1911" s="60"/>
      <c r="T1911" s="60"/>
      <c r="U1911" s="60"/>
      <c r="V1911" s="60"/>
      <c r="W1911" s="20"/>
      <c r="X1911" s="19"/>
      <c r="Y1911" s="19"/>
      <c r="XEU1911" s="189"/>
      <c r="XEV1911" s="189"/>
      <c r="XEW1911" s="189"/>
      <c r="XEX1911" s="189"/>
      <c r="XEY1911" s="189"/>
      <c r="XEZ1911" s="189"/>
      <c r="XFA1911" s="189"/>
      <c r="XFB1911" s="189"/>
      <c r="XFC1911" s="189"/>
      <c r="XFD1911" s="189"/>
    </row>
    <row r="1912" spans="1:25 16375:16384" s="54" customFormat="1" ht="42" customHeight="1" x14ac:dyDescent="0.2">
      <c r="A1912" s="60"/>
      <c r="B1912" s="60"/>
      <c r="C1912" s="61"/>
      <c r="D1912" s="61"/>
      <c r="E1912" s="61"/>
      <c r="F1912" s="61"/>
      <c r="G1912" s="61"/>
      <c r="H1912" s="61"/>
      <c r="I1912" s="60"/>
      <c r="J1912" s="60"/>
      <c r="K1912" s="87"/>
      <c r="L1912" s="62"/>
      <c r="M1912" s="63"/>
      <c r="N1912" s="64"/>
      <c r="O1912" s="58"/>
      <c r="P1912" s="64"/>
      <c r="Q1912" s="58"/>
      <c r="R1912" s="52"/>
      <c r="S1912" s="60"/>
      <c r="T1912" s="60"/>
      <c r="U1912" s="60"/>
      <c r="V1912" s="60"/>
      <c r="W1912" s="20"/>
      <c r="X1912" s="19"/>
      <c r="Y1912" s="19"/>
      <c r="XEU1912" s="189"/>
      <c r="XEV1912" s="189"/>
      <c r="XEW1912" s="189"/>
      <c r="XEX1912" s="189"/>
      <c r="XEY1912" s="189"/>
      <c r="XEZ1912" s="189"/>
      <c r="XFA1912" s="189"/>
      <c r="XFB1912" s="189"/>
      <c r="XFC1912" s="189"/>
      <c r="XFD1912" s="189"/>
    </row>
    <row r="1913" spans="1:25 16375:16384" s="54" customFormat="1" ht="42" customHeight="1" x14ac:dyDescent="0.2">
      <c r="A1913" s="60"/>
      <c r="B1913" s="60"/>
      <c r="C1913" s="61"/>
      <c r="D1913" s="61"/>
      <c r="E1913" s="61"/>
      <c r="F1913" s="61"/>
      <c r="G1913" s="61"/>
      <c r="H1913" s="61"/>
      <c r="I1913" s="60"/>
      <c r="J1913" s="60"/>
      <c r="K1913" s="87"/>
      <c r="L1913" s="62"/>
      <c r="M1913" s="63"/>
      <c r="N1913" s="64"/>
      <c r="O1913" s="58"/>
      <c r="P1913" s="64"/>
      <c r="Q1913" s="58"/>
      <c r="R1913" s="52"/>
      <c r="S1913" s="60"/>
      <c r="T1913" s="60"/>
      <c r="U1913" s="60"/>
      <c r="V1913" s="60"/>
      <c r="W1913" s="20"/>
      <c r="X1913" s="19"/>
      <c r="Y1913" s="19"/>
      <c r="XEU1913" s="189"/>
      <c r="XEV1913" s="189"/>
      <c r="XEW1913" s="189"/>
      <c r="XEX1913" s="189"/>
      <c r="XEY1913" s="189"/>
      <c r="XEZ1913" s="189"/>
      <c r="XFA1913" s="189"/>
      <c r="XFB1913" s="189"/>
      <c r="XFC1913" s="189"/>
      <c r="XFD1913" s="189"/>
    </row>
    <row r="1914" spans="1:25 16375:16384" s="54" customFormat="1" ht="42" customHeight="1" x14ac:dyDescent="0.2">
      <c r="A1914" s="60"/>
      <c r="B1914" s="60"/>
      <c r="C1914" s="61"/>
      <c r="D1914" s="61"/>
      <c r="E1914" s="61"/>
      <c r="F1914" s="61"/>
      <c r="G1914" s="61"/>
      <c r="H1914" s="61"/>
      <c r="I1914" s="60"/>
      <c r="J1914" s="60"/>
      <c r="K1914" s="87"/>
      <c r="L1914" s="62"/>
      <c r="M1914" s="63"/>
      <c r="N1914" s="64"/>
      <c r="O1914" s="58"/>
      <c r="P1914" s="64"/>
      <c r="Q1914" s="58"/>
      <c r="R1914" s="52"/>
      <c r="S1914" s="60"/>
      <c r="T1914" s="60"/>
      <c r="U1914" s="60"/>
      <c r="V1914" s="60"/>
      <c r="W1914" s="20"/>
      <c r="X1914" s="19"/>
      <c r="Y1914" s="19"/>
      <c r="XEU1914" s="189"/>
      <c r="XEV1914" s="189"/>
      <c r="XEW1914" s="189"/>
      <c r="XEX1914" s="189"/>
      <c r="XEY1914" s="189"/>
      <c r="XEZ1914" s="189"/>
      <c r="XFA1914" s="189"/>
      <c r="XFB1914" s="189"/>
      <c r="XFC1914" s="189"/>
      <c r="XFD1914" s="189"/>
    </row>
    <row r="1915" spans="1:25 16375:16384" s="54" customFormat="1" ht="42" customHeight="1" x14ac:dyDescent="0.2">
      <c r="A1915" s="60"/>
      <c r="B1915" s="60"/>
      <c r="C1915" s="61"/>
      <c r="D1915" s="61"/>
      <c r="E1915" s="61"/>
      <c r="F1915" s="61"/>
      <c r="G1915" s="61"/>
      <c r="H1915" s="61"/>
      <c r="I1915" s="60"/>
      <c r="J1915" s="60"/>
      <c r="K1915" s="87"/>
      <c r="L1915" s="62"/>
      <c r="M1915" s="63"/>
      <c r="N1915" s="64"/>
      <c r="O1915" s="58"/>
      <c r="P1915" s="64"/>
      <c r="Q1915" s="58"/>
      <c r="R1915" s="52"/>
      <c r="S1915" s="60"/>
      <c r="T1915" s="60"/>
      <c r="U1915" s="60"/>
      <c r="V1915" s="60"/>
      <c r="W1915" s="20"/>
      <c r="X1915" s="19"/>
      <c r="Y1915" s="19"/>
      <c r="XEU1915" s="189"/>
      <c r="XEV1915" s="189"/>
      <c r="XEW1915" s="189"/>
      <c r="XEX1915" s="189"/>
      <c r="XEY1915" s="189"/>
      <c r="XEZ1915" s="189"/>
      <c r="XFA1915" s="189"/>
      <c r="XFB1915" s="189"/>
      <c r="XFC1915" s="189"/>
      <c r="XFD1915" s="189"/>
    </row>
    <row r="1916" spans="1:25 16375:16384" s="54" customFormat="1" ht="42" customHeight="1" x14ac:dyDescent="0.2">
      <c r="A1916" s="60"/>
      <c r="B1916" s="60"/>
      <c r="C1916" s="61"/>
      <c r="D1916" s="61"/>
      <c r="E1916" s="61"/>
      <c r="F1916" s="61"/>
      <c r="G1916" s="61"/>
      <c r="H1916" s="61"/>
      <c r="I1916" s="60"/>
      <c r="J1916" s="60"/>
      <c r="K1916" s="87"/>
      <c r="L1916" s="62"/>
      <c r="M1916" s="63"/>
      <c r="N1916" s="64"/>
      <c r="O1916" s="58"/>
      <c r="P1916" s="64"/>
      <c r="Q1916" s="58"/>
      <c r="R1916" s="52"/>
      <c r="S1916" s="60"/>
      <c r="T1916" s="60"/>
      <c r="U1916" s="60"/>
      <c r="V1916" s="60"/>
      <c r="W1916" s="20"/>
      <c r="X1916" s="19"/>
      <c r="Y1916" s="19"/>
      <c r="XEU1916" s="189"/>
      <c r="XEV1916" s="189"/>
      <c r="XEW1916" s="189"/>
      <c r="XEX1916" s="189"/>
      <c r="XEY1916" s="189"/>
      <c r="XEZ1916" s="189"/>
      <c r="XFA1916" s="189"/>
      <c r="XFB1916" s="189"/>
      <c r="XFC1916" s="189"/>
      <c r="XFD1916" s="189"/>
    </row>
    <row r="1917" spans="1:25 16375:16384" s="54" customFormat="1" ht="42" customHeight="1" x14ac:dyDescent="0.2">
      <c r="A1917" s="60"/>
      <c r="B1917" s="60"/>
      <c r="C1917" s="61"/>
      <c r="D1917" s="61"/>
      <c r="E1917" s="61"/>
      <c r="F1917" s="61"/>
      <c r="G1917" s="61"/>
      <c r="H1917" s="61"/>
      <c r="I1917" s="60"/>
      <c r="J1917" s="60"/>
      <c r="K1917" s="87"/>
      <c r="L1917" s="62"/>
      <c r="M1917" s="63"/>
      <c r="N1917" s="64"/>
      <c r="O1917" s="58"/>
      <c r="P1917" s="64"/>
      <c r="Q1917" s="58"/>
      <c r="R1917" s="52"/>
      <c r="S1917" s="60"/>
      <c r="T1917" s="60"/>
      <c r="U1917" s="60"/>
      <c r="V1917" s="60"/>
      <c r="W1917" s="20"/>
      <c r="X1917" s="19"/>
      <c r="Y1917" s="19"/>
      <c r="XEU1917" s="189"/>
      <c r="XEV1917" s="189"/>
      <c r="XEW1917" s="189"/>
      <c r="XEX1917" s="189"/>
      <c r="XEY1917" s="189"/>
      <c r="XEZ1917" s="189"/>
      <c r="XFA1917" s="189"/>
      <c r="XFB1917" s="189"/>
      <c r="XFC1917" s="189"/>
      <c r="XFD1917" s="189"/>
    </row>
    <row r="1918" spans="1:25 16375:16384" s="54" customFormat="1" ht="42" customHeight="1" x14ac:dyDescent="0.2">
      <c r="A1918" s="60"/>
      <c r="B1918" s="60"/>
      <c r="C1918" s="61"/>
      <c r="D1918" s="61"/>
      <c r="E1918" s="61"/>
      <c r="F1918" s="61"/>
      <c r="G1918" s="61"/>
      <c r="H1918" s="61"/>
      <c r="I1918" s="60"/>
      <c r="J1918" s="60"/>
      <c r="K1918" s="87"/>
      <c r="L1918" s="62"/>
      <c r="M1918" s="63"/>
      <c r="N1918" s="64"/>
      <c r="O1918" s="58"/>
      <c r="P1918" s="64"/>
      <c r="Q1918" s="58"/>
      <c r="R1918" s="52"/>
      <c r="S1918" s="60"/>
      <c r="T1918" s="60"/>
      <c r="U1918" s="60"/>
      <c r="V1918" s="60"/>
      <c r="W1918" s="20"/>
      <c r="X1918" s="19"/>
      <c r="Y1918" s="19"/>
      <c r="XEU1918" s="189"/>
      <c r="XEV1918" s="189"/>
      <c r="XEW1918" s="189"/>
      <c r="XEX1918" s="189"/>
      <c r="XEY1918" s="189"/>
      <c r="XEZ1918" s="189"/>
      <c r="XFA1918" s="189"/>
      <c r="XFB1918" s="189"/>
      <c r="XFC1918" s="189"/>
      <c r="XFD1918" s="189"/>
    </row>
    <row r="1919" spans="1:25 16375:16384" s="54" customFormat="1" ht="42" customHeight="1" x14ac:dyDescent="0.2">
      <c r="A1919" s="60"/>
      <c r="B1919" s="60"/>
      <c r="C1919" s="61"/>
      <c r="D1919" s="61"/>
      <c r="E1919" s="61"/>
      <c r="F1919" s="61"/>
      <c r="G1919" s="61"/>
      <c r="H1919" s="61"/>
      <c r="I1919" s="60"/>
      <c r="J1919" s="60"/>
      <c r="K1919" s="87"/>
      <c r="L1919" s="62"/>
      <c r="M1919" s="63"/>
      <c r="N1919" s="64"/>
      <c r="O1919" s="58"/>
      <c r="P1919" s="64"/>
      <c r="Q1919" s="58"/>
      <c r="R1919" s="52"/>
      <c r="S1919" s="60"/>
      <c r="T1919" s="60"/>
      <c r="U1919" s="60"/>
      <c r="V1919" s="60"/>
      <c r="W1919" s="20"/>
      <c r="X1919" s="19"/>
      <c r="Y1919" s="19"/>
      <c r="XEU1919" s="189"/>
      <c r="XEV1919" s="189"/>
      <c r="XEW1919" s="189"/>
      <c r="XEX1919" s="189"/>
      <c r="XEY1919" s="189"/>
      <c r="XEZ1919" s="189"/>
      <c r="XFA1919" s="189"/>
      <c r="XFB1919" s="189"/>
      <c r="XFC1919" s="189"/>
      <c r="XFD1919" s="189"/>
    </row>
    <row r="1920" spans="1:25 16375:16384" s="54" customFormat="1" ht="42" customHeight="1" x14ac:dyDescent="0.2">
      <c r="A1920" s="60"/>
      <c r="B1920" s="60"/>
      <c r="C1920" s="61"/>
      <c r="D1920" s="61"/>
      <c r="E1920" s="61"/>
      <c r="F1920" s="61"/>
      <c r="G1920" s="61"/>
      <c r="H1920" s="61"/>
      <c r="I1920" s="60"/>
      <c r="J1920" s="60"/>
      <c r="K1920" s="87"/>
      <c r="L1920" s="62"/>
      <c r="M1920" s="63"/>
      <c r="N1920" s="64"/>
      <c r="O1920" s="58"/>
      <c r="P1920" s="64"/>
      <c r="Q1920" s="58"/>
      <c r="R1920" s="52"/>
      <c r="S1920" s="60"/>
      <c r="T1920" s="60"/>
      <c r="U1920" s="60"/>
      <c r="V1920" s="60"/>
      <c r="W1920" s="20"/>
      <c r="X1920" s="19"/>
      <c r="Y1920" s="19"/>
      <c r="XEU1920" s="189"/>
      <c r="XEV1920" s="189"/>
      <c r="XEW1920" s="189"/>
      <c r="XEX1920" s="189"/>
      <c r="XEY1920" s="189"/>
      <c r="XEZ1920" s="189"/>
      <c r="XFA1920" s="189"/>
      <c r="XFB1920" s="189"/>
      <c r="XFC1920" s="189"/>
      <c r="XFD1920" s="189"/>
    </row>
    <row r="1921" spans="1:25 16375:16384" s="54" customFormat="1" ht="42" customHeight="1" x14ac:dyDescent="0.2">
      <c r="A1921" s="60"/>
      <c r="B1921" s="60"/>
      <c r="C1921" s="61"/>
      <c r="D1921" s="61"/>
      <c r="E1921" s="61"/>
      <c r="F1921" s="61"/>
      <c r="G1921" s="61"/>
      <c r="H1921" s="61"/>
      <c r="I1921" s="60"/>
      <c r="J1921" s="60"/>
      <c r="K1921" s="87"/>
      <c r="L1921" s="62"/>
      <c r="M1921" s="63"/>
      <c r="N1921" s="64"/>
      <c r="O1921" s="58"/>
      <c r="P1921" s="64"/>
      <c r="Q1921" s="58"/>
      <c r="R1921" s="52"/>
      <c r="S1921" s="60"/>
      <c r="T1921" s="60"/>
      <c r="U1921" s="60"/>
      <c r="V1921" s="60"/>
      <c r="W1921" s="20"/>
      <c r="X1921" s="19"/>
      <c r="Y1921" s="19"/>
      <c r="XEU1921" s="189"/>
      <c r="XEV1921" s="189"/>
      <c r="XEW1921" s="189"/>
      <c r="XEX1921" s="189"/>
      <c r="XEY1921" s="189"/>
      <c r="XEZ1921" s="189"/>
      <c r="XFA1921" s="189"/>
      <c r="XFB1921" s="189"/>
      <c r="XFC1921" s="189"/>
      <c r="XFD1921" s="189"/>
    </row>
    <row r="1922" spans="1:25 16375:16384" s="54" customFormat="1" ht="42" customHeight="1" x14ac:dyDescent="0.2">
      <c r="A1922" s="60"/>
      <c r="B1922" s="60"/>
      <c r="C1922" s="61"/>
      <c r="D1922" s="61"/>
      <c r="E1922" s="61"/>
      <c r="F1922" s="61"/>
      <c r="G1922" s="61"/>
      <c r="H1922" s="61"/>
      <c r="I1922" s="60"/>
      <c r="J1922" s="60"/>
      <c r="K1922" s="87"/>
      <c r="L1922" s="62"/>
      <c r="M1922" s="63"/>
      <c r="N1922" s="64"/>
      <c r="O1922" s="58"/>
      <c r="P1922" s="64"/>
      <c r="Q1922" s="58"/>
      <c r="R1922" s="52"/>
      <c r="S1922" s="60"/>
      <c r="T1922" s="60"/>
      <c r="U1922" s="60"/>
      <c r="V1922" s="60"/>
      <c r="W1922" s="20"/>
      <c r="X1922" s="19"/>
      <c r="Y1922" s="19"/>
      <c r="XEU1922" s="189"/>
      <c r="XEV1922" s="189"/>
      <c r="XEW1922" s="189"/>
      <c r="XEX1922" s="189"/>
      <c r="XEY1922" s="189"/>
      <c r="XEZ1922" s="189"/>
      <c r="XFA1922" s="189"/>
      <c r="XFB1922" s="189"/>
      <c r="XFC1922" s="189"/>
      <c r="XFD1922" s="189"/>
    </row>
    <row r="1923" spans="1:25 16375:16384" s="54" customFormat="1" ht="42" customHeight="1" x14ac:dyDescent="0.2">
      <c r="A1923" s="60"/>
      <c r="B1923" s="60"/>
      <c r="C1923" s="61"/>
      <c r="D1923" s="61"/>
      <c r="E1923" s="61"/>
      <c r="F1923" s="61"/>
      <c r="G1923" s="61"/>
      <c r="H1923" s="61"/>
      <c r="I1923" s="60"/>
      <c r="J1923" s="60"/>
      <c r="K1923" s="87"/>
      <c r="L1923" s="62"/>
      <c r="M1923" s="63"/>
      <c r="N1923" s="64"/>
      <c r="O1923" s="58"/>
      <c r="P1923" s="64"/>
      <c r="Q1923" s="58"/>
      <c r="R1923" s="52"/>
      <c r="S1923" s="60"/>
      <c r="T1923" s="60"/>
      <c r="U1923" s="60"/>
      <c r="V1923" s="60"/>
      <c r="W1923" s="20"/>
      <c r="X1923" s="19"/>
      <c r="Y1923" s="19"/>
      <c r="XEU1923" s="189"/>
      <c r="XEV1923" s="189"/>
      <c r="XEW1923" s="189"/>
      <c r="XEX1923" s="189"/>
      <c r="XEY1923" s="189"/>
      <c r="XEZ1923" s="189"/>
      <c r="XFA1923" s="189"/>
      <c r="XFB1923" s="189"/>
      <c r="XFC1923" s="189"/>
      <c r="XFD1923" s="189"/>
    </row>
    <row r="1924" spans="1:25 16375:16384" s="54" customFormat="1" ht="42" customHeight="1" x14ac:dyDescent="0.2">
      <c r="A1924" s="60"/>
      <c r="B1924" s="60"/>
      <c r="C1924" s="61"/>
      <c r="D1924" s="61"/>
      <c r="E1924" s="61"/>
      <c r="F1924" s="61"/>
      <c r="G1924" s="61"/>
      <c r="H1924" s="61"/>
      <c r="I1924" s="60"/>
      <c r="J1924" s="60"/>
      <c r="K1924" s="87"/>
      <c r="L1924" s="62"/>
      <c r="M1924" s="63"/>
      <c r="N1924" s="64"/>
      <c r="O1924" s="58"/>
      <c r="P1924" s="64"/>
      <c r="Q1924" s="58"/>
      <c r="R1924" s="52"/>
      <c r="S1924" s="60"/>
      <c r="T1924" s="60"/>
      <c r="U1924" s="60"/>
      <c r="V1924" s="60"/>
      <c r="W1924" s="20"/>
      <c r="X1924" s="19"/>
      <c r="Y1924" s="19"/>
      <c r="XEU1924" s="189"/>
      <c r="XEV1924" s="189"/>
      <c r="XEW1924" s="189"/>
      <c r="XEX1924" s="189"/>
      <c r="XEY1924" s="189"/>
      <c r="XEZ1924" s="189"/>
      <c r="XFA1924" s="189"/>
      <c r="XFB1924" s="189"/>
      <c r="XFC1924" s="189"/>
      <c r="XFD1924" s="189"/>
    </row>
    <row r="1925" spans="1:25 16375:16384" s="54" customFormat="1" ht="42" customHeight="1" x14ac:dyDescent="0.2">
      <c r="A1925" s="60"/>
      <c r="B1925" s="60"/>
      <c r="C1925" s="61"/>
      <c r="D1925" s="61"/>
      <c r="E1925" s="61"/>
      <c r="F1925" s="61"/>
      <c r="G1925" s="61"/>
      <c r="H1925" s="61"/>
      <c r="I1925" s="60"/>
      <c r="J1925" s="60"/>
      <c r="K1925" s="87"/>
      <c r="L1925" s="62"/>
      <c r="M1925" s="63"/>
      <c r="N1925" s="64"/>
      <c r="O1925" s="58"/>
      <c r="P1925" s="64"/>
      <c r="Q1925" s="58"/>
      <c r="R1925" s="52"/>
      <c r="S1925" s="60"/>
      <c r="T1925" s="60"/>
      <c r="U1925" s="60"/>
      <c r="V1925" s="60"/>
      <c r="W1925" s="20"/>
      <c r="X1925" s="19"/>
      <c r="Y1925" s="19"/>
      <c r="XEU1925" s="189"/>
      <c r="XEV1925" s="189"/>
      <c r="XEW1925" s="189"/>
      <c r="XEX1925" s="189"/>
      <c r="XEY1925" s="189"/>
      <c r="XEZ1925" s="189"/>
      <c r="XFA1925" s="189"/>
      <c r="XFB1925" s="189"/>
      <c r="XFC1925" s="189"/>
      <c r="XFD1925" s="189"/>
    </row>
    <row r="1926" spans="1:25 16375:16384" s="54" customFormat="1" ht="42" customHeight="1" x14ac:dyDescent="0.2">
      <c r="A1926" s="60"/>
      <c r="B1926" s="60"/>
      <c r="C1926" s="61"/>
      <c r="D1926" s="61"/>
      <c r="E1926" s="61"/>
      <c r="F1926" s="61"/>
      <c r="G1926" s="61"/>
      <c r="H1926" s="61"/>
      <c r="I1926" s="60"/>
      <c r="J1926" s="60"/>
      <c r="K1926" s="87"/>
      <c r="L1926" s="62"/>
      <c r="M1926" s="63"/>
      <c r="N1926" s="64"/>
      <c r="O1926" s="58"/>
      <c r="P1926" s="64"/>
      <c r="Q1926" s="58"/>
      <c r="R1926" s="52"/>
      <c r="S1926" s="60"/>
      <c r="T1926" s="60"/>
      <c r="U1926" s="60"/>
      <c r="V1926" s="60"/>
      <c r="W1926" s="20"/>
      <c r="X1926" s="19"/>
      <c r="Y1926" s="19"/>
      <c r="XEU1926" s="189"/>
      <c r="XEV1926" s="189"/>
      <c r="XEW1926" s="189"/>
      <c r="XEX1926" s="189"/>
      <c r="XEY1926" s="189"/>
      <c r="XEZ1926" s="189"/>
      <c r="XFA1926" s="189"/>
      <c r="XFB1926" s="189"/>
      <c r="XFC1926" s="189"/>
      <c r="XFD1926" s="189"/>
    </row>
    <row r="1927" spans="1:25 16375:16384" s="54" customFormat="1" ht="42" customHeight="1" x14ac:dyDescent="0.2">
      <c r="A1927" s="60"/>
      <c r="B1927" s="60"/>
      <c r="C1927" s="61"/>
      <c r="D1927" s="61"/>
      <c r="E1927" s="61"/>
      <c r="F1927" s="61"/>
      <c r="G1927" s="61"/>
      <c r="H1927" s="61"/>
      <c r="I1927" s="60"/>
      <c r="J1927" s="60"/>
      <c r="K1927" s="87"/>
      <c r="L1927" s="62"/>
      <c r="M1927" s="63"/>
      <c r="N1927" s="64"/>
      <c r="O1927" s="58"/>
      <c r="P1927" s="64"/>
      <c r="Q1927" s="58"/>
      <c r="R1927" s="52"/>
      <c r="S1927" s="60"/>
      <c r="T1927" s="60"/>
      <c r="U1927" s="60"/>
      <c r="V1927" s="60"/>
      <c r="W1927" s="20"/>
      <c r="X1927" s="19"/>
      <c r="Y1927" s="19"/>
      <c r="XEU1927" s="189"/>
      <c r="XEV1927" s="189"/>
      <c r="XEW1927" s="189"/>
      <c r="XEX1927" s="189"/>
      <c r="XEY1927" s="189"/>
      <c r="XEZ1927" s="189"/>
      <c r="XFA1927" s="189"/>
      <c r="XFB1927" s="189"/>
      <c r="XFC1927" s="189"/>
      <c r="XFD1927" s="189"/>
    </row>
    <row r="1928" spans="1:25 16375:16384" s="54" customFormat="1" ht="42" customHeight="1" x14ac:dyDescent="0.2">
      <c r="A1928" s="60"/>
      <c r="B1928" s="60"/>
      <c r="C1928" s="61"/>
      <c r="D1928" s="61"/>
      <c r="E1928" s="61"/>
      <c r="F1928" s="61"/>
      <c r="G1928" s="61"/>
      <c r="H1928" s="61"/>
      <c r="I1928" s="60"/>
      <c r="J1928" s="60"/>
      <c r="K1928" s="87"/>
      <c r="L1928" s="62"/>
      <c r="M1928" s="63"/>
      <c r="N1928" s="64"/>
      <c r="O1928" s="58"/>
      <c r="P1928" s="64"/>
      <c r="Q1928" s="58"/>
      <c r="R1928" s="52"/>
      <c r="S1928" s="60"/>
      <c r="T1928" s="60"/>
      <c r="U1928" s="60"/>
      <c r="V1928" s="60"/>
      <c r="W1928" s="20"/>
      <c r="X1928" s="19"/>
      <c r="Y1928" s="19"/>
      <c r="XEU1928" s="189"/>
      <c r="XEV1928" s="189"/>
      <c r="XEW1928" s="189"/>
      <c r="XEX1928" s="189"/>
      <c r="XEY1928" s="189"/>
      <c r="XEZ1928" s="189"/>
      <c r="XFA1928" s="189"/>
      <c r="XFB1928" s="189"/>
      <c r="XFC1928" s="189"/>
      <c r="XFD1928" s="189"/>
    </row>
    <row r="1929" spans="1:25 16375:16384" s="54" customFormat="1" ht="42" customHeight="1" x14ac:dyDescent="0.2">
      <c r="A1929" s="60"/>
      <c r="B1929" s="60"/>
      <c r="C1929" s="61"/>
      <c r="D1929" s="61"/>
      <c r="E1929" s="61"/>
      <c r="F1929" s="61"/>
      <c r="G1929" s="61"/>
      <c r="H1929" s="61"/>
      <c r="I1929" s="60"/>
      <c r="J1929" s="60"/>
      <c r="K1929" s="87"/>
      <c r="L1929" s="62"/>
      <c r="M1929" s="63"/>
      <c r="N1929" s="64"/>
      <c r="O1929" s="58"/>
      <c r="P1929" s="64"/>
      <c r="Q1929" s="58"/>
      <c r="R1929" s="52"/>
      <c r="S1929" s="60"/>
      <c r="T1929" s="60"/>
      <c r="U1929" s="60"/>
      <c r="V1929" s="60"/>
      <c r="W1929" s="20"/>
      <c r="X1929" s="19"/>
      <c r="Y1929" s="19"/>
      <c r="XEU1929" s="189"/>
      <c r="XEV1929" s="189"/>
      <c r="XEW1929" s="189"/>
      <c r="XEX1929" s="189"/>
      <c r="XEY1929" s="189"/>
      <c r="XEZ1929" s="189"/>
      <c r="XFA1929" s="189"/>
      <c r="XFB1929" s="189"/>
      <c r="XFC1929" s="189"/>
      <c r="XFD1929" s="189"/>
    </row>
    <row r="1930" spans="1:25 16375:16384" s="54" customFormat="1" ht="42" customHeight="1" x14ac:dyDescent="0.2">
      <c r="A1930" s="60"/>
      <c r="B1930" s="60"/>
      <c r="C1930" s="61"/>
      <c r="D1930" s="61"/>
      <c r="E1930" s="61"/>
      <c r="F1930" s="61"/>
      <c r="G1930" s="61"/>
      <c r="H1930" s="61"/>
      <c r="I1930" s="60"/>
      <c r="J1930" s="60"/>
      <c r="K1930" s="87"/>
      <c r="L1930" s="62"/>
      <c r="M1930" s="63"/>
      <c r="N1930" s="64"/>
      <c r="O1930" s="58"/>
      <c r="P1930" s="64"/>
      <c r="Q1930" s="58"/>
      <c r="R1930" s="52"/>
      <c r="S1930" s="60"/>
      <c r="T1930" s="60"/>
      <c r="U1930" s="60"/>
      <c r="V1930" s="60"/>
      <c r="W1930" s="20"/>
      <c r="X1930" s="19"/>
      <c r="Y1930" s="19"/>
      <c r="XEU1930" s="189"/>
      <c r="XEV1930" s="189"/>
      <c r="XEW1930" s="189"/>
      <c r="XEX1930" s="189"/>
      <c r="XEY1930" s="189"/>
      <c r="XEZ1930" s="189"/>
      <c r="XFA1930" s="189"/>
      <c r="XFB1930" s="189"/>
      <c r="XFC1930" s="189"/>
      <c r="XFD1930" s="189"/>
    </row>
    <row r="1931" spans="1:25 16375:16384" s="54" customFormat="1" ht="42" customHeight="1" x14ac:dyDescent="0.2">
      <c r="A1931" s="60"/>
      <c r="B1931" s="60"/>
      <c r="C1931" s="61"/>
      <c r="D1931" s="61"/>
      <c r="E1931" s="61"/>
      <c r="F1931" s="61"/>
      <c r="G1931" s="61"/>
      <c r="H1931" s="61"/>
      <c r="I1931" s="60"/>
      <c r="J1931" s="60"/>
      <c r="K1931" s="87"/>
      <c r="L1931" s="62"/>
      <c r="M1931" s="63"/>
      <c r="N1931" s="64"/>
      <c r="O1931" s="58"/>
      <c r="P1931" s="64"/>
      <c r="Q1931" s="58"/>
      <c r="R1931" s="52"/>
      <c r="S1931" s="60"/>
      <c r="T1931" s="60"/>
      <c r="U1931" s="60"/>
      <c r="V1931" s="60"/>
      <c r="W1931" s="20"/>
      <c r="X1931" s="19"/>
      <c r="Y1931" s="19"/>
      <c r="XEU1931" s="189"/>
      <c r="XEV1931" s="189"/>
      <c r="XEW1931" s="189"/>
      <c r="XEX1931" s="189"/>
      <c r="XEY1931" s="189"/>
      <c r="XEZ1931" s="189"/>
      <c r="XFA1931" s="189"/>
      <c r="XFB1931" s="189"/>
      <c r="XFC1931" s="189"/>
      <c r="XFD1931" s="189"/>
    </row>
    <row r="1932" spans="1:25 16375:16384" s="54" customFormat="1" ht="42" customHeight="1" x14ac:dyDescent="0.2">
      <c r="A1932" s="60"/>
      <c r="B1932" s="60"/>
      <c r="C1932" s="61"/>
      <c r="D1932" s="61"/>
      <c r="E1932" s="61"/>
      <c r="F1932" s="61"/>
      <c r="G1932" s="61"/>
      <c r="H1932" s="61"/>
      <c r="I1932" s="60"/>
      <c r="J1932" s="60"/>
      <c r="K1932" s="87"/>
      <c r="L1932" s="62"/>
      <c r="M1932" s="63"/>
      <c r="N1932" s="64"/>
      <c r="O1932" s="58"/>
      <c r="P1932" s="64"/>
      <c r="Q1932" s="58"/>
      <c r="R1932" s="52"/>
      <c r="S1932" s="60"/>
      <c r="T1932" s="60"/>
      <c r="U1932" s="60"/>
      <c r="V1932" s="60"/>
      <c r="W1932" s="20"/>
      <c r="X1932" s="19"/>
      <c r="Y1932" s="19"/>
      <c r="XEU1932" s="189"/>
      <c r="XEV1932" s="189"/>
      <c r="XEW1932" s="189"/>
      <c r="XEX1932" s="189"/>
      <c r="XEY1932" s="189"/>
      <c r="XEZ1932" s="189"/>
      <c r="XFA1932" s="189"/>
      <c r="XFB1932" s="189"/>
      <c r="XFC1932" s="189"/>
      <c r="XFD1932" s="189"/>
    </row>
    <row r="1933" spans="1:25 16375:16384" s="54" customFormat="1" ht="42" customHeight="1" x14ac:dyDescent="0.2">
      <c r="A1933" s="60"/>
      <c r="B1933" s="60"/>
      <c r="C1933" s="61"/>
      <c r="D1933" s="61"/>
      <c r="E1933" s="61"/>
      <c r="F1933" s="61"/>
      <c r="G1933" s="61"/>
      <c r="H1933" s="61"/>
      <c r="I1933" s="60"/>
      <c r="J1933" s="60"/>
      <c r="K1933" s="87"/>
      <c r="L1933" s="62"/>
      <c r="M1933" s="63"/>
      <c r="N1933" s="64"/>
      <c r="O1933" s="58"/>
      <c r="P1933" s="64"/>
      <c r="Q1933" s="58"/>
      <c r="R1933" s="52"/>
      <c r="S1933" s="60"/>
      <c r="T1933" s="60"/>
      <c r="U1933" s="60"/>
      <c r="V1933" s="60"/>
      <c r="W1933" s="20"/>
      <c r="X1933" s="19"/>
      <c r="Y1933" s="19"/>
      <c r="XEU1933" s="189"/>
      <c r="XEV1933" s="189"/>
      <c r="XEW1933" s="189"/>
      <c r="XEX1933" s="189"/>
      <c r="XEY1933" s="189"/>
      <c r="XEZ1933" s="189"/>
      <c r="XFA1933" s="189"/>
      <c r="XFB1933" s="189"/>
      <c r="XFC1933" s="189"/>
      <c r="XFD1933" s="189"/>
    </row>
    <row r="1934" spans="1:25 16375:16384" s="54" customFormat="1" ht="42" customHeight="1" x14ac:dyDescent="0.2">
      <c r="A1934" s="60"/>
      <c r="B1934" s="60"/>
      <c r="C1934" s="61"/>
      <c r="D1934" s="61"/>
      <c r="E1934" s="61"/>
      <c r="F1934" s="61"/>
      <c r="G1934" s="61"/>
      <c r="H1934" s="61"/>
      <c r="I1934" s="60"/>
      <c r="J1934" s="60"/>
      <c r="K1934" s="87"/>
      <c r="L1934" s="62"/>
      <c r="M1934" s="63"/>
      <c r="N1934" s="64"/>
      <c r="O1934" s="58"/>
      <c r="P1934" s="64"/>
      <c r="Q1934" s="58"/>
      <c r="R1934" s="52"/>
      <c r="S1934" s="60"/>
      <c r="T1934" s="60"/>
      <c r="U1934" s="60"/>
      <c r="V1934" s="60"/>
      <c r="W1934" s="20"/>
      <c r="X1934" s="19"/>
      <c r="Y1934" s="19"/>
      <c r="XEU1934" s="189"/>
      <c r="XEV1934" s="189"/>
      <c r="XEW1934" s="189"/>
      <c r="XEX1934" s="189"/>
      <c r="XEY1934" s="189"/>
      <c r="XEZ1934" s="189"/>
      <c r="XFA1934" s="189"/>
      <c r="XFB1934" s="189"/>
      <c r="XFC1934" s="189"/>
      <c r="XFD1934" s="189"/>
    </row>
    <row r="1935" spans="1:25 16375:16384" s="54" customFormat="1" ht="42" customHeight="1" x14ac:dyDescent="0.2">
      <c r="A1935" s="60"/>
      <c r="B1935" s="60"/>
      <c r="C1935" s="61"/>
      <c r="D1935" s="61"/>
      <c r="E1935" s="61"/>
      <c r="F1935" s="61"/>
      <c r="G1935" s="61"/>
      <c r="H1935" s="61"/>
      <c r="I1935" s="60"/>
      <c r="J1935" s="60"/>
      <c r="K1935" s="87"/>
      <c r="L1935" s="62"/>
      <c r="M1935" s="63"/>
      <c r="N1935" s="64"/>
      <c r="O1935" s="58"/>
      <c r="P1935" s="64"/>
      <c r="Q1935" s="58"/>
      <c r="R1935" s="52"/>
      <c r="S1935" s="60"/>
      <c r="T1935" s="60"/>
      <c r="U1935" s="60"/>
      <c r="V1935" s="60"/>
      <c r="W1935" s="20"/>
      <c r="X1935" s="19"/>
      <c r="Y1935" s="19"/>
      <c r="XEU1935" s="189"/>
      <c r="XEV1935" s="189"/>
      <c r="XEW1935" s="189"/>
      <c r="XEX1935" s="189"/>
      <c r="XEY1935" s="189"/>
      <c r="XEZ1935" s="189"/>
      <c r="XFA1935" s="189"/>
      <c r="XFB1935" s="189"/>
      <c r="XFC1935" s="189"/>
      <c r="XFD1935" s="189"/>
    </row>
    <row r="1936" spans="1:25 16375:16384" s="54" customFormat="1" ht="42" customHeight="1" x14ac:dyDescent="0.2">
      <c r="A1936" s="60"/>
      <c r="B1936" s="60"/>
      <c r="C1936" s="61"/>
      <c r="D1936" s="61"/>
      <c r="E1936" s="61"/>
      <c r="F1936" s="61"/>
      <c r="G1936" s="61"/>
      <c r="H1936" s="61"/>
      <c r="I1936" s="60"/>
      <c r="J1936" s="60"/>
      <c r="K1936" s="87"/>
      <c r="L1936" s="62"/>
      <c r="M1936" s="63"/>
      <c r="N1936" s="64"/>
      <c r="O1936" s="58"/>
      <c r="P1936" s="64"/>
      <c r="Q1936" s="58"/>
      <c r="R1936" s="52"/>
      <c r="S1936" s="60"/>
      <c r="T1936" s="60"/>
      <c r="U1936" s="60"/>
      <c r="V1936" s="60"/>
      <c r="W1936" s="20"/>
      <c r="X1936" s="19"/>
      <c r="Y1936" s="19"/>
      <c r="XEU1936" s="189"/>
      <c r="XEV1936" s="189"/>
      <c r="XEW1936" s="189"/>
      <c r="XEX1936" s="189"/>
      <c r="XEY1936" s="189"/>
      <c r="XEZ1936" s="189"/>
      <c r="XFA1936" s="189"/>
      <c r="XFB1936" s="189"/>
      <c r="XFC1936" s="189"/>
      <c r="XFD1936" s="189"/>
    </row>
    <row r="1937" spans="1:25 16375:16384" s="54" customFormat="1" ht="42" customHeight="1" x14ac:dyDescent="0.2">
      <c r="A1937" s="60"/>
      <c r="B1937" s="60"/>
      <c r="C1937" s="61"/>
      <c r="D1937" s="61"/>
      <c r="E1937" s="61"/>
      <c r="F1937" s="61"/>
      <c r="G1937" s="61"/>
      <c r="H1937" s="61"/>
      <c r="I1937" s="60"/>
      <c r="J1937" s="60"/>
      <c r="K1937" s="87"/>
      <c r="L1937" s="62"/>
      <c r="M1937" s="63"/>
      <c r="N1937" s="64"/>
      <c r="O1937" s="58"/>
      <c r="P1937" s="64"/>
      <c r="Q1937" s="58"/>
      <c r="R1937" s="52"/>
      <c r="S1937" s="60"/>
      <c r="T1937" s="60"/>
      <c r="U1937" s="60"/>
      <c r="V1937" s="60"/>
      <c r="W1937" s="20"/>
      <c r="X1937" s="19"/>
      <c r="Y1937" s="19"/>
      <c r="XEU1937" s="189"/>
      <c r="XEV1937" s="189"/>
      <c r="XEW1937" s="189"/>
      <c r="XEX1937" s="189"/>
      <c r="XEY1937" s="189"/>
      <c r="XEZ1937" s="189"/>
      <c r="XFA1937" s="189"/>
      <c r="XFB1937" s="189"/>
      <c r="XFC1937" s="189"/>
      <c r="XFD1937" s="189"/>
    </row>
    <row r="1938" spans="1:25 16375:16384" s="54" customFormat="1" ht="42" customHeight="1" x14ac:dyDescent="0.2">
      <c r="A1938" s="60"/>
      <c r="B1938" s="60"/>
      <c r="C1938" s="61"/>
      <c r="D1938" s="61"/>
      <c r="E1938" s="61"/>
      <c r="F1938" s="61"/>
      <c r="G1938" s="61"/>
      <c r="H1938" s="61"/>
      <c r="I1938" s="60"/>
      <c r="J1938" s="60"/>
      <c r="K1938" s="87"/>
      <c r="L1938" s="62"/>
      <c r="M1938" s="63"/>
      <c r="N1938" s="64"/>
      <c r="O1938" s="58"/>
      <c r="P1938" s="64"/>
      <c r="Q1938" s="58"/>
      <c r="R1938" s="52"/>
      <c r="S1938" s="60"/>
      <c r="T1938" s="60"/>
      <c r="U1938" s="60"/>
      <c r="V1938" s="60"/>
      <c r="W1938" s="20"/>
      <c r="X1938" s="19"/>
      <c r="Y1938" s="19"/>
      <c r="XEU1938" s="189"/>
      <c r="XEV1938" s="189"/>
      <c r="XEW1938" s="189"/>
      <c r="XEX1938" s="189"/>
      <c r="XEY1938" s="189"/>
      <c r="XEZ1938" s="189"/>
      <c r="XFA1938" s="189"/>
      <c r="XFB1938" s="189"/>
      <c r="XFC1938" s="189"/>
      <c r="XFD1938" s="189"/>
    </row>
    <row r="1939" spans="1:25 16375:16384" s="54" customFormat="1" ht="42" customHeight="1" x14ac:dyDescent="0.2">
      <c r="A1939" s="60"/>
      <c r="B1939" s="60"/>
      <c r="C1939" s="61"/>
      <c r="D1939" s="61"/>
      <c r="E1939" s="61"/>
      <c r="F1939" s="61"/>
      <c r="G1939" s="61"/>
      <c r="H1939" s="61"/>
      <c r="I1939" s="60"/>
      <c r="J1939" s="60"/>
      <c r="K1939" s="87"/>
      <c r="L1939" s="62"/>
      <c r="M1939" s="63"/>
      <c r="N1939" s="64"/>
      <c r="O1939" s="58"/>
      <c r="P1939" s="64"/>
      <c r="Q1939" s="58"/>
      <c r="R1939" s="52"/>
      <c r="S1939" s="60"/>
      <c r="T1939" s="60"/>
      <c r="U1939" s="60"/>
      <c r="V1939" s="60"/>
      <c r="W1939" s="20"/>
      <c r="X1939" s="19"/>
      <c r="Y1939" s="19"/>
      <c r="XEU1939" s="189"/>
      <c r="XEV1939" s="189"/>
      <c r="XEW1939" s="189"/>
      <c r="XEX1939" s="189"/>
      <c r="XEY1939" s="189"/>
      <c r="XEZ1939" s="189"/>
      <c r="XFA1939" s="189"/>
      <c r="XFB1939" s="189"/>
      <c r="XFC1939" s="189"/>
      <c r="XFD1939" s="189"/>
    </row>
    <row r="1940" spans="1:25 16375:16384" s="54" customFormat="1" ht="42" customHeight="1" x14ac:dyDescent="0.2">
      <c r="A1940" s="60"/>
      <c r="B1940" s="60"/>
      <c r="C1940" s="61"/>
      <c r="D1940" s="61"/>
      <c r="E1940" s="61"/>
      <c r="F1940" s="61"/>
      <c r="G1940" s="61"/>
      <c r="H1940" s="61"/>
      <c r="I1940" s="60"/>
      <c r="J1940" s="60"/>
      <c r="K1940" s="87"/>
      <c r="L1940" s="62"/>
      <c r="M1940" s="63"/>
      <c r="N1940" s="64"/>
      <c r="O1940" s="58"/>
      <c r="P1940" s="64"/>
      <c r="Q1940" s="58"/>
      <c r="R1940" s="52"/>
      <c r="S1940" s="60"/>
      <c r="T1940" s="60"/>
      <c r="U1940" s="60"/>
      <c r="V1940" s="60"/>
      <c r="W1940" s="20"/>
      <c r="X1940" s="19"/>
      <c r="Y1940" s="19"/>
      <c r="XEU1940" s="189"/>
      <c r="XEV1940" s="189"/>
      <c r="XEW1940" s="189"/>
      <c r="XEX1940" s="189"/>
      <c r="XEY1940" s="189"/>
      <c r="XEZ1940" s="189"/>
      <c r="XFA1940" s="189"/>
      <c r="XFB1940" s="189"/>
      <c r="XFC1940" s="189"/>
      <c r="XFD1940" s="189"/>
    </row>
    <row r="1941" spans="1:25 16375:16384" s="54" customFormat="1" ht="42" customHeight="1" x14ac:dyDescent="0.2">
      <c r="A1941" s="60"/>
      <c r="B1941" s="60"/>
      <c r="C1941" s="61"/>
      <c r="D1941" s="61"/>
      <c r="E1941" s="61"/>
      <c r="F1941" s="61"/>
      <c r="G1941" s="61"/>
      <c r="H1941" s="61"/>
      <c r="I1941" s="60"/>
      <c r="J1941" s="60"/>
      <c r="K1941" s="87"/>
      <c r="L1941" s="62"/>
      <c r="M1941" s="63"/>
      <c r="N1941" s="64"/>
      <c r="O1941" s="58"/>
      <c r="P1941" s="64"/>
      <c r="Q1941" s="58"/>
      <c r="R1941" s="52"/>
      <c r="S1941" s="60"/>
      <c r="T1941" s="60"/>
      <c r="U1941" s="60"/>
      <c r="V1941" s="60"/>
      <c r="W1941" s="20"/>
      <c r="X1941" s="19"/>
      <c r="Y1941" s="19"/>
      <c r="XEU1941" s="189"/>
      <c r="XEV1941" s="189"/>
      <c r="XEW1941" s="189"/>
      <c r="XEX1941" s="189"/>
      <c r="XEY1941" s="189"/>
      <c r="XEZ1941" s="189"/>
      <c r="XFA1941" s="189"/>
      <c r="XFB1941" s="189"/>
      <c r="XFC1941" s="189"/>
      <c r="XFD1941" s="189"/>
    </row>
    <row r="1942" spans="1:25 16375:16384" s="54" customFormat="1" ht="42" customHeight="1" x14ac:dyDescent="0.2">
      <c r="A1942" s="60"/>
      <c r="B1942" s="60"/>
      <c r="C1942" s="61"/>
      <c r="D1942" s="61"/>
      <c r="E1942" s="61"/>
      <c r="F1942" s="61"/>
      <c r="G1942" s="61"/>
      <c r="H1942" s="61"/>
      <c r="I1942" s="60"/>
      <c r="J1942" s="60"/>
      <c r="K1942" s="87"/>
      <c r="L1942" s="62"/>
      <c r="M1942" s="63"/>
      <c r="N1942" s="64"/>
      <c r="O1942" s="58"/>
      <c r="P1942" s="64"/>
      <c r="Q1942" s="58"/>
      <c r="R1942" s="52"/>
      <c r="S1942" s="60"/>
      <c r="T1942" s="60"/>
      <c r="U1942" s="60"/>
      <c r="V1942" s="60"/>
      <c r="W1942" s="20"/>
      <c r="X1942" s="19"/>
      <c r="Y1942" s="19"/>
      <c r="XEU1942" s="189"/>
      <c r="XEV1942" s="189"/>
      <c r="XEW1942" s="189"/>
      <c r="XEX1942" s="189"/>
      <c r="XEY1942" s="189"/>
      <c r="XEZ1942" s="189"/>
      <c r="XFA1942" s="189"/>
      <c r="XFB1942" s="189"/>
      <c r="XFC1942" s="189"/>
      <c r="XFD1942" s="189"/>
    </row>
    <row r="1943" spans="1:25 16375:16384" s="54" customFormat="1" ht="42" customHeight="1" x14ac:dyDescent="0.2">
      <c r="A1943" s="60"/>
      <c r="B1943" s="60"/>
      <c r="C1943" s="61"/>
      <c r="D1943" s="61"/>
      <c r="E1943" s="61"/>
      <c r="F1943" s="61"/>
      <c r="G1943" s="61"/>
      <c r="H1943" s="61"/>
      <c r="I1943" s="60"/>
      <c r="J1943" s="60"/>
      <c r="K1943" s="87"/>
      <c r="L1943" s="62"/>
      <c r="M1943" s="63"/>
      <c r="N1943" s="64"/>
      <c r="O1943" s="58"/>
      <c r="P1943" s="64"/>
      <c r="Q1943" s="58"/>
      <c r="R1943" s="52"/>
      <c r="S1943" s="60"/>
      <c r="T1943" s="60"/>
      <c r="U1943" s="60"/>
      <c r="V1943" s="60"/>
      <c r="W1943" s="20"/>
      <c r="X1943" s="19"/>
      <c r="Y1943" s="19"/>
      <c r="XEU1943" s="189"/>
      <c r="XEV1943" s="189"/>
      <c r="XEW1943" s="189"/>
      <c r="XEX1943" s="189"/>
      <c r="XEY1943" s="189"/>
      <c r="XEZ1943" s="189"/>
      <c r="XFA1943" s="189"/>
      <c r="XFB1943" s="189"/>
      <c r="XFC1943" s="189"/>
      <c r="XFD1943" s="189"/>
    </row>
    <row r="1944" spans="1:25 16375:16384" s="54" customFormat="1" ht="42" customHeight="1" x14ac:dyDescent="0.2">
      <c r="A1944" s="60"/>
      <c r="B1944" s="60"/>
      <c r="C1944" s="61"/>
      <c r="D1944" s="61"/>
      <c r="E1944" s="61"/>
      <c r="F1944" s="61"/>
      <c r="G1944" s="61"/>
      <c r="H1944" s="61"/>
      <c r="I1944" s="60"/>
      <c r="J1944" s="60"/>
      <c r="K1944" s="87"/>
      <c r="L1944" s="62"/>
      <c r="M1944" s="63"/>
      <c r="N1944" s="64"/>
      <c r="O1944" s="58"/>
      <c r="P1944" s="64"/>
      <c r="Q1944" s="58"/>
      <c r="R1944" s="52"/>
      <c r="S1944" s="60"/>
      <c r="T1944" s="60"/>
      <c r="U1944" s="60"/>
      <c r="V1944" s="60"/>
      <c r="W1944" s="20"/>
      <c r="X1944" s="19"/>
      <c r="Y1944" s="19"/>
      <c r="XEU1944" s="189"/>
      <c r="XEV1944" s="189"/>
      <c r="XEW1944" s="189"/>
      <c r="XEX1944" s="189"/>
      <c r="XEY1944" s="189"/>
      <c r="XEZ1944" s="189"/>
      <c r="XFA1944" s="189"/>
      <c r="XFB1944" s="189"/>
      <c r="XFC1944" s="189"/>
      <c r="XFD1944" s="189"/>
    </row>
    <row r="1945" spans="1:25 16375:16384" s="54" customFormat="1" ht="42" customHeight="1" x14ac:dyDescent="0.2">
      <c r="A1945" s="60"/>
      <c r="B1945" s="60"/>
      <c r="C1945" s="61"/>
      <c r="D1945" s="61"/>
      <c r="E1945" s="61"/>
      <c r="F1945" s="61"/>
      <c r="G1945" s="61"/>
      <c r="H1945" s="61"/>
      <c r="I1945" s="60"/>
      <c r="J1945" s="60"/>
      <c r="K1945" s="87"/>
      <c r="L1945" s="62"/>
      <c r="M1945" s="63"/>
      <c r="N1945" s="64"/>
      <c r="O1945" s="58"/>
      <c r="P1945" s="64"/>
      <c r="Q1945" s="58"/>
      <c r="R1945" s="52"/>
      <c r="S1945" s="60"/>
      <c r="T1945" s="60"/>
      <c r="U1945" s="60"/>
      <c r="V1945" s="60"/>
      <c r="W1945" s="20"/>
      <c r="X1945" s="19"/>
      <c r="Y1945" s="19"/>
      <c r="XEU1945" s="189"/>
      <c r="XEV1945" s="189"/>
      <c r="XEW1945" s="189"/>
      <c r="XEX1945" s="189"/>
      <c r="XEY1945" s="189"/>
      <c r="XEZ1945" s="189"/>
      <c r="XFA1945" s="189"/>
      <c r="XFB1945" s="189"/>
      <c r="XFC1945" s="189"/>
      <c r="XFD1945" s="189"/>
    </row>
    <row r="1946" spans="1:25 16375:16384" s="54" customFormat="1" ht="42" customHeight="1" x14ac:dyDescent="0.2">
      <c r="A1946" s="60"/>
      <c r="B1946" s="60"/>
      <c r="C1946" s="61"/>
      <c r="D1946" s="61"/>
      <c r="E1946" s="61"/>
      <c r="F1946" s="61"/>
      <c r="G1946" s="61"/>
      <c r="H1946" s="61"/>
      <c r="I1946" s="60"/>
      <c r="J1946" s="60"/>
      <c r="K1946" s="87"/>
      <c r="L1946" s="62"/>
      <c r="M1946" s="63"/>
      <c r="N1946" s="64"/>
      <c r="O1946" s="58"/>
      <c r="P1946" s="64"/>
      <c r="Q1946" s="58"/>
      <c r="R1946" s="52"/>
      <c r="S1946" s="60"/>
      <c r="T1946" s="60"/>
      <c r="U1946" s="60"/>
      <c r="V1946" s="60"/>
      <c r="W1946" s="20"/>
      <c r="X1946" s="19"/>
      <c r="Y1946" s="19"/>
      <c r="XEU1946" s="189"/>
      <c r="XEV1946" s="189"/>
      <c r="XEW1946" s="189"/>
      <c r="XEX1946" s="189"/>
      <c r="XEY1946" s="189"/>
      <c r="XEZ1946" s="189"/>
      <c r="XFA1946" s="189"/>
      <c r="XFB1946" s="189"/>
      <c r="XFC1946" s="189"/>
      <c r="XFD1946" s="189"/>
    </row>
    <row r="1947" spans="1:25 16375:16384" s="54" customFormat="1" ht="42" customHeight="1" x14ac:dyDescent="0.2">
      <c r="A1947" s="60"/>
      <c r="B1947" s="60"/>
      <c r="C1947" s="61"/>
      <c r="D1947" s="61"/>
      <c r="E1947" s="61"/>
      <c r="F1947" s="61"/>
      <c r="G1947" s="61"/>
      <c r="H1947" s="61"/>
      <c r="I1947" s="60"/>
      <c r="J1947" s="60"/>
      <c r="K1947" s="87"/>
      <c r="L1947" s="62"/>
      <c r="M1947" s="63"/>
      <c r="N1947" s="64"/>
      <c r="O1947" s="58"/>
      <c r="P1947" s="64"/>
      <c r="Q1947" s="58"/>
      <c r="R1947" s="52"/>
      <c r="S1947" s="60"/>
      <c r="T1947" s="60"/>
      <c r="U1947" s="60"/>
      <c r="V1947" s="60"/>
      <c r="W1947" s="20"/>
      <c r="X1947" s="19"/>
      <c r="Y1947" s="19"/>
      <c r="XEU1947" s="189"/>
      <c r="XEV1947" s="189"/>
      <c r="XEW1947" s="189"/>
      <c r="XEX1947" s="189"/>
      <c r="XEY1947" s="189"/>
      <c r="XEZ1947" s="189"/>
      <c r="XFA1947" s="189"/>
      <c r="XFB1947" s="189"/>
      <c r="XFC1947" s="189"/>
      <c r="XFD1947" s="189"/>
    </row>
    <row r="1948" spans="1:25 16375:16384" s="54" customFormat="1" ht="42" customHeight="1" x14ac:dyDescent="0.2">
      <c r="A1948" s="60"/>
      <c r="B1948" s="60"/>
      <c r="C1948" s="61"/>
      <c r="D1948" s="61"/>
      <c r="E1948" s="61"/>
      <c r="F1948" s="61"/>
      <c r="G1948" s="61"/>
      <c r="H1948" s="61"/>
      <c r="I1948" s="60"/>
      <c r="J1948" s="60"/>
      <c r="K1948" s="87"/>
      <c r="L1948" s="62"/>
      <c r="M1948" s="63"/>
      <c r="N1948" s="64"/>
      <c r="O1948" s="58"/>
      <c r="P1948" s="64"/>
      <c r="Q1948" s="58"/>
      <c r="R1948" s="52"/>
      <c r="S1948" s="60"/>
      <c r="T1948" s="60"/>
      <c r="U1948" s="60"/>
      <c r="V1948" s="60"/>
      <c r="W1948" s="20"/>
      <c r="X1948" s="19"/>
      <c r="Y1948" s="19"/>
      <c r="XEU1948" s="189"/>
      <c r="XEV1948" s="189"/>
      <c r="XEW1948" s="189"/>
      <c r="XEX1948" s="189"/>
      <c r="XEY1948" s="189"/>
      <c r="XEZ1948" s="189"/>
      <c r="XFA1948" s="189"/>
      <c r="XFB1948" s="189"/>
      <c r="XFC1948" s="189"/>
      <c r="XFD1948" s="189"/>
    </row>
    <row r="1949" spans="1:25 16375:16384" s="54" customFormat="1" ht="42" customHeight="1" x14ac:dyDescent="0.2">
      <c r="A1949" s="60"/>
      <c r="B1949" s="60"/>
      <c r="C1949" s="61"/>
      <c r="D1949" s="61"/>
      <c r="E1949" s="61"/>
      <c r="F1949" s="61"/>
      <c r="G1949" s="61"/>
      <c r="H1949" s="61"/>
      <c r="I1949" s="60"/>
      <c r="J1949" s="60"/>
      <c r="K1949" s="87"/>
      <c r="L1949" s="62"/>
      <c r="M1949" s="63"/>
      <c r="N1949" s="64"/>
      <c r="O1949" s="58"/>
      <c r="P1949" s="64"/>
      <c r="Q1949" s="58"/>
      <c r="R1949" s="52"/>
      <c r="S1949" s="60"/>
      <c r="T1949" s="60"/>
      <c r="U1949" s="60"/>
      <c r="V1949" s="60"/>
      <c r="W1949" s="20"/>
      <c r="X1949" s="19"/>
      <c r="Y1949" s="19"/>
      <c r="XEU1949" s="189"/>
      <c r="XEV1949" s="189"/>
      <c r="XEW1949" s="189"/>
      <c r="XEX1949" s="189"/>
      <c r="XEY1949" s="189"/>
      <c r="XEZ1949" s="189"/>
      <c r="XFA1949" s="189"/>
      <c r="XFB1949" s="189"/>
      <c r="XFC1949" s="189"/>
      <c r="XFD1949" s="189"/>
    </row>
    <row r="1950" spans="1:25 16375:16384" s="54" customFormat="1" ht="42" customHeight="1" x14ac:dyDescent="0.2">
      <c r="A1950" s="60"/>
      <c r="B1950" s="60"/>
      <c r="C1950" s="61"/>
      <c r="D1950" s="61"/>
      <c r="E1950" s="61"/>
      <c r="F1950" s="61"/>
      <c r="G1950" s="61"/>
      <c r="H1950" s="61"/>
      <c r="I1950" s="60"/>
      <c r="J1950" s="60"/>
      <c r="K1950" s="87"/>
      <c r="L1950" s="62"/>
      <c r="M1950" s="63"/>
      <c r="N1950" s="64"/>
      <c r="O1950" s="58"/>
      <c r="P1950" s="64"/>
      <c r="Q1950" s="58"/>
      <c r="R1950" s="52"/>
      <c r="S1950" s="60"/>
      <c r="T1950" s="60"/>
      <c r="U1950" s="60"/>
      <c r="V1950" s="60"/>
      <c r="W1950" s="20"/>
      <c r="X1950" s="19"/>
      <c r="Y1950" s="19"/>
      <c r="XEU1950" s="189"/>
      <c r="XEV1950" s="189"/>
      <c r="XEW1950" s="189"/>
      <c r="XEX1950" s="189"/>
      <c r="XEY1950" s="189"/>
      <c r="XEZ1950" s="189"/>
      <c r="XFA1950" s="189"/>
      <c r="XFB1950" s="189"/>
      <c r="XFC1950" s="189"/>
      <c r="XFD1950" s="189"/>
    </row>
    <row r="1951" spans="1:25 16375:16384" s="54" customFormat="1" ht="42" customHeight="1" x14ac:dyDescent="0.2">
      <c r="A1951" s="60"/>
      <c r="B1951" s="60"/>
      <c r="C1951" s="61"/>
      <c r="D1951" s="61"/>
      <c r="E1951" s="61"/>
      <c r="F1951" s="61"/>
      <c r="G1951" s="61"/>
      <c r="H1951" s="61"/>
      <c r="I1951" s="60"/>
      <c r="J1951" s="60"/>
      <c r="K1951" s="87"/>
      <c r="L1951" s="62"/>
      <c r="M1951" s="63"/>
      <c r="N1951" s="64"/>
      <c r="O1951" s="58"/>
      <c r="P1951" s="64"/>
      <c r="Q1951" s="58"/>
      <c r="R1951" s="52"/>
      <c r="S1951" s="60"/>
      <c r="T1951" s="60"/>
      <c r="U1951" s="60"/>
      <c r="V1951" s="60"/>
      <c r="W1951" s="20"/>
      <c r="X1951" s="19"/>
      <c r="Y1951" s="19"/>
      <c r="XEU1951" s="189"/>
      <c r="XEV1951" s="189"/>
      <c r="XEW1951" s="189"/>
      <c r="XEX1951" s="189"/>
      <c r="XEY1951" s="189"/>
      <c r="XEZ1951" s="189"/>
      <c r="XFA1951" s="189"/>
      <c r="XFB1951" s="189"/>
      <c r="XFC1951" s="189"/>
      <c r="XFD1951" s="189"/>
    </row>
    <row r="1952" spans="1:25 16375:16384" s="54" customFormat="1" ht="42" customHeight="1" x14ac:dyDescent="0.2">
      <c r="A1952" s="60"/>
      <c r="B1952" s="60"/>
      <c r="C1952" s="61"/>
      <c r="D1952" s="61"/>
      <c r="E1952" s="61"/>
      <c r="F1952" s="61"/>
      <c r="G1952" s="61"/>
      <c r="H1952" s="61"/>
      <c r="I1952" s="60"/>
      <c r="J1952" s="60"/>
      <c r="K1952" s="87"/>
      <c r="L1952" s="62"/>
      <c r="M1952" s="63"/>
      <c r="N1952" s="64"/>
      <c r="O1952" s="58"/>
      <c r="P1952" s="64"/>
      <c r="Q1952" s="58"/>
      <c r="R1952" s="52"/>
      <c r="S1952" s="60"/>
      <c r="T1952" s="60"/>
      <c r="U1952" s="60"/>
      <c r="V1952" s="60"/>
      <c r="W1952" s="20"/>
      <c r="X1952" s="19"/>
      <c r="Y1952" s="19"/>
      <c r="XEU1952" s="189"/>
      <c r="XEV1952" s="189"/>
      <c r="XEW1952" s="189"/>
      <c r="XEX1952" s="189"/>
      <c r="XEY1952" s="189"/>
      <c r="XEZ1952" s="189"/>
      <c r="XFA1952" s="189"/>
      <c r="XFB1952" s="189"/>
      <c r="XFC1952" s="189"/>
      <c r="XFD1952" s="189"/>
    </row>
    <row r="1953" spans="1:25 16375:16384" s="54" customFormat="1" ht="42" customHeight="1" x14ac:dyDescent="0.2">
      <c r="A1953" s="60"/>
      <c r="B1953" s="60"/>
      <c r="C1953" s="61"/>
      <c r="D1953" s="61"/>
      <c r="E1953" s="61"/>
      <c r="F1953" s="61"/>
      <c r="G1953" s="61"/>
      <c r="H1953" s="61"/>
      <c r="I1953" s="60"/>
      <c r="J1953" s="60"/>
      <c r="K1953" s="87"/>
      <c r="L1953" s="62"/>
      <c r="M1953" s="63"/>
      <c r="N1953" s="64"/>
      <c r="O1953" s="58"/>
      <c r="P1953" s="64"/>
      <c r="Q1953" s="58"/>
      <c r="R1953" s="52"/>
      <c r="S1953" s="60"/>
      <c r="T1953" s="60"/>
      <c r="U1953" s="60"/>
      <c r="V1953" s="60"/>
      <c r="W1953" s="20"/>
      <c r="X1953" s="19"/>
      <c r="Y1953" s="19"/>
      <c r="XEU1953" s="189"/>
      <c r="XEV1953" s="189"/>
      <c r="XEW1953" s="189"/>
      <c r="XEX1953" s="189"/>
      <c r="XEY1953" s="189"/>
      <c r="XEZ1953" s="189"/>
      <c r="XFA1953" s="189"/>
      <c r="XFB1953" s="189"/>
      <c r="XFC1953" s="189"/>
      <c r="XFD1953" s="189"/>
    </row>
    <row r="1954" spans="1:25 16375:16384" s="54" customFormat="1" ht="42" customHeight="1" x14ac:dyDescent="0.2">
      <c r="A1954" s="60"/>
      <c r="B1954" s="60"/>
      <c r="C1954" s="61"/>
      <c r="D1954" s="61"/>
      <c r="E1954" s="61"/>
      <c r="F1954" s="61"/>
      <c r="G1954" s="61"/>
      <c r="H1954" s="61"/>
      <c r="I1954" s="60"/>
      <c r="J1954" s="60"/>
      <c r="K1954" s="87"/>
      <c r="L1954" s="62"/>
      <c r="M1954" s="63"/>
      <c r="N1954" s="64"/>
      <c r="O1954" s="58"/>
      <c r="P1954" s="64"/>
      <c r="Q1954" s="58"/>
      <c r="R1954" s="52"/>
      <c r="S1954" s="60"/>
      <c r="T1954" s="60"/>
      <c r="U1954" s="60"/>
      <c r="V1954" s="60"/>
      <c r="W1954" s="20"/>
      <c r="X1954" s="19"/>
      <c r="Y1954" s="19"/>
      <c r="XEU1954" s="189"/>
      <c r="XEV1954" s="189"/>
      <c r="XEW1954" s="189"/>
      <c r="XEX1954" s="189"/>
      <c r="XEY1954" s="189"/>
      <c r="XEZ1954" s="189"/>
      <c r="XFA1954" s="189"/>
      <c r="XFB1954" s="189"/>
      <c r="XFC1954" s="189"/>
      <c r="XFD1954" s="189"/>
    </row>
    <row r="1955" spans="1:25 16375:16384" s="54" customFormat="1" ht="42" customHeight="1" x14ac:dyDescent="0.2">
      <c r="A1955" s="60"/>
      <c r="B1955" s="60"/>
      <c r="C1955" s="61"/>
      <c r="D1955" s="61"/>
      <c r="E1955" s="61"/>
      <c r="F1955" s="61"/>
      <c r="G1955" s="61"/>
      <c r="H1955" s="61"/>
      <c r="I1955" s="60"/>
      <c r="J1955" s="60"/>
      <c r="K1955" s="87"/>
      <c r="L1955" s="62"/>
      <c r="M1955" s="63"/>
      <c r="N1955" s="64"/>
      <c r="O1955" s="58"/>
      <c r="P1955" s="64"/>
      <c r="Q1955" s="58"/>
      <c r="R1955" s="52"/>
      <c r="S1955" s="60"/>
      <c r="T1955" s="60"/>
      <c r="U1955" s="60"/>
      <c r="V1955" s="60"/>
      <c r="W1955" s="20"/>
      <c r="X1955" s="19"/>
      <c r="Y1955" s="19"/>
      <c r="XEU1955" s="189"/>
      <c r="XEV1955" s="189"/>
      <c r="XEW1955" s="189"/>
      <c r="XEX1955" s="189"/>
      <c r="XEY1955" s="189"/>
      <c r="XEZ1955" s="189"/>
      <c r="XFA1955" s="189"/>
      <c r="XFB1955" s="189"/>
      <c r="XFC1955" s="189"/>
      <c r="XFD1955" s="189"/>
    </row>
    <row r="1956" spans="1:25 16375:16384" s="54" customFormat="1" ht="42" customHeight="1" x14ac:dyDescent="0.2">
      <c r="A1956" s="60"/>
      <c r="B1956" s="60"/>
      <c r="C1956" s="61"/>
      <c r="D1956" s="61"/>
      <c r="E1956" s="61"/>
      <c r="F1956" s="61"/>
      <c r="G1956" s="61"/>
      <c r="H1956" s="61"/>
      <c r="I1956" s="60"/>
      <c r="J1956" s="60"/>
      <c r="K1956" s="87"/>
      <c r="L1956" s="62"/>
      <c r="M1956" s="63"/>
      <c r="N1956" s="64"/>
      <c r="O1956" s="58"/>
      <c r="P1956" s="64"/>
      <c r="Q1956" s="58"/>
      <c r="R1956" s="52"/>
      <c r="S1956" s="60"/>
      <c r="T1956" s="60"/>
      <c r="U1956" s="60"/>
      <c r="V1956" s="60"/>
      <c r="W1956" s="20"/>
      <c r="X1956" s="19"/>
      <c r="Y1956" s="19"/>
      <c r="XEU1956" s="189"/>
      <c r="XEV1956" s="189"/>
      <c r="XEW1956" s="189"/>
      <c r="XEX1956" s="189"/>
      <c r="XEY1956" s="189"/>
      <c r="XEZ1956" s="189"/>
      <c r="XFA1956" s="189"/>
      <c r="XFB1956" s="189"/>
      <c r="XFC1956" s="189"/>
      <c r="XFD1956" s="189"/>
    </row>
    <row r="1957" spans="1:25 16375:16384" s="54" customFormat="1" ht="42" customHeight="1" x14ac:dyDescent="0.2">
      <c r="A1957" s="60"/>
      <c r="B1957" s="60"/>
      <c r="C1957" s="61"/>
      <c r="D1957" s="61"/>
      <c r="E1957" s="61"/>
      <c r="F1957" s="61"/>
      <c r="G1957" s="61"/>
      <c r="H1957" s="61"/>
      <c r="I1957" s="60"/>
      <c r="J1957" s="60"/>
      <c r="K1957" s="87"/>
      <c r="L1957" s="62"/>
      <c r="M1957" s="63"/>
      <c r="N1957" s="64"/>
      <c r="O1957" s="58"/>
      <c r="P1957" s="64"/>
      <c r="Q1957" s="58"/>
      <c r="R1957" s="52"/>
      <c r="S1957" s="60"/>
      <c r="T1957" s="60"/>
      <c r="U1957" s="60"/>
      <c r="V1957" s="60"/>
      <c r="W1957" s="20"/>
      <c r="X1957" s="19"/>
      <c r="Y1957" s="19"/>
      <c r="XEU1957" s="189"/>
      <c r="XEV1957" s="189"/>
      <c r="XEW1957" s="189"/>
      <c r="XEX1957" s="189"/>
      <c r="XEY1957" s="189"/>
      <c r="XEZ1957" s="189"/>
      <c r="XFA1957" s="189"/>
      <c r="XFB1957" s="189"/>
      <c r="XFC1957" s="189"/>
      <c r="XFD1957" s="189"/>
    </row>
    <row r="1958" spans="1:25 16375:16384" s="54" customFormat="1" ht="42" customHeight="1" x14ac:dyDescent="0.2">
      <c r="A1958" s="60"/>
      <c r="B1958" s="60"/>
      <c r="C1958" s="61"/>
      <c r="D1958" s="61"/>
      <c r="E1958" s="61"/>
      <c r="F1958" s="61"/>
      <c r="G1958" s="61"/>
      <c r="H1958" s="61"/>
      <c r="I1958" s="60"/>
      <c r="J1958" s="60"/>
      <c r="K1958" s="87"/>
      <c r="L1958" s="62"/>
      <c r="M1958" s="63"/>
      <c r="N1958" s="64"/>
      <c r="O1958" s="58"/>
      <c r="P1958" s="64"/>
      <c r="Q1958" s="58"/>
      <c r="R1958" s="52"/>
      <c r="S1958" s="60"/>
      <c r="T1958" s="60"/>
      <c r="U1958" s="60"/>
      <c r="V1958" s="60"/>
      <c r="W1958" s="20"/>
      <c r="X1958" s="19"/>
      <c r="Y1958" s="19"/>
      <c r="XEU1958" s="189"/>
      <c r="XEV1958" s="189"/>
      <c r="XEW1958" s="189"/>
      <c r="XEX1958" s="189"/>
      <c r="XEY1958" s="189"/>
      <c r="XEZ1958" s="189"/>
      <c r="XFA1958" s="189"/>
      <c r="XFB1958" s="189"/>
      <c r="XFC1958" s="189"/>
      <c r="XFD1958" s="189"/>
    </row>
    <row r="1959" spans="1:25 16375:16384" s="54" customFormat="1" ht="42" customHeight="1" x14ac:dyDescent="0.2">
      <c r="A1959" s="60"/>
      <c r="B1959" s="60"/>
      <c r="C1959" s="61"/>
      <c r="D1959" s="61"/>
      <c r="E1959" s="61"/>
      <c r="F1959" s="61"/>
      <c r="G1959" s="61"/>
      <c r="H1959" s="61"/>
      <c r="I1959" s="60"/>
      <c r="J1959" s="60"/>
      <c r="K1959" s="87"/>
      <c r="L1959" s="62"/>
      <c r="M1959" s="63"/>
      <c r="N1959" s="64"/>
      <c r="O1959" s="58"/>
      <c r="P1959" s="64"/>
      <c r="Q1959" s="58"/>
      <c r="R1959" s="52"/>
      <c r="S1959" s="60"/>
      <c r="T1959" s="60"/>
      <c r="U1959" s="60"/>
      <c r="V1959" s="60"/>
      <c r="W1959" s="20"/>
      <c r="X1959" s="19"/>
      <c r="Y1959" s="19"/>
      <c r="XEU1959" s="189"/>
      <c r="XEV1959" s="189"/>
      <c r="XEW1959" s="189"/>
      <c r="XEX1959" s="189"/>
      <c r="XEY1959" s="189"/>
      <c r="XEZ1959" s="189"/>
      <c r="XFA1959" s="189"/>
      <c r="XFB1959" s="189"/>
      <c r="XFC1959" s="189"/>
      <c r="XFD1959" s="189"/>
    </row>
    <row r="1960" spans="1:25 16375:16384" s="54" customFormat="1" ht="42" customHeight="1" x14ac:dyDescent="0.2">
      <c r="A1960" s="60"/>
      <c r="B1960" s="60"/>
      <c r="C1960" s="61"/>
      <c r="D1960" s="61"/>
      <c r="E1960" s="61"/>
      <c r="F1960" s="61"/>
      <c r="G1960" s="61"/>
      <c r="H1960" s="61"/>
      <c r="I1960" s="60"/>
      <c r="J1960" s="60"/>
      <c r="K1960" s="87"/>
      <c r="L1960" s="62"/>
      <c r="M1960" s="63"/>
      <c r="N1960" s="64"/>
      <c r="O1960" s="58"/>
      <c r="P1960" s="64"/>
      <c r="Q1960" s="58"/>
      <c r="R1960" s="52"/>
      <c r="S1960" s="60"/>
      <c r="T1960" s="60"/>
      <c r="U1960" s="60"/>
      <c r="V1960" s="60"/>
      <c r="W1960" s="20"/>
      <c r="X1960" s="19"/>
      <c r="Y1960" s="19"/>
      <c r="XEU1960" s="189"/>
      <c r="XEV1960" s="189"/>
      <c r="XEW1960" s="189"/>
      <c r="XEX1960" s="189"/>
      <c r="XEY1960" s="189"/>
      <c r="XEZ1960" s="189"/>
      <c r="XFA1960" s="189"/>
      <c r="XFB1960" s="189"/>
      <c r="XFC1960" s="189"/>
      <c r="XFD1960" s="189"/>
    </row>
    <row r="1961" spans="1:25 16375:16384" s="54" customFormat="1" ht="42" customHeight="1" x14ac:dyDescent="0.2">
      <c r="A1961" s="60"/>
      <c r="B1961" s="60"/>
      <c r="C1961" s="61"/>
      <c r="D1961" s="61"/>
      <c r="E1961" s="61"/>
      <c r="F1961" s="61"/>
      <c r="G1961" s="61"/>
      <c r="H1961" s="61"/>
      <c r="I1961" s="60"/>
      <c r="J1961" s="60"/>
      <c r="K1961" s="87"/>
      <c r="L1961" s="62"/>
      <c r="M1961" s="63"/>
      <c r="N1961" s="64"/>
      <c r="O1961" s="58"/>
      <c r="P1961" s="64"/>
      <c r="Q1961" s="58"/>
      <c r="R1961" s="52"/>
      <c r="S1961" s="60"/>
      <c r="T1961" s="60"/>
      <c r="U1961" s="60"/>
      <c r="V1961" s="60"/>
      <c r="W1961" s="20"/>
      <c r="X1961" s="19"/>
      <c r="Y1961" s="19"/>
      <c r="XEU1961" s="189"/>
      <c r="XEV1961" s="189"/>
      <c r="XEW1961" s="189"/>
      <c r="XEX1961" s="189"/>
      <c r="XEY1961" s="189"/>
      <c r="XEZ1961" s="189"/>
      <c r="XFA1961" s="189"/>
      <c r="XFB1961" s="189"/>
      <c r="XFC1961" s="189"/>
      <c r="XFD1961" s="189"/>
    </row>
    <row r="1962" spans="1:25 16375:16384" s="54" customFormat="1" ht="42" customHeight="1" x14ac:dyDescent="0.2">
      <c r="A1962" s="60"/>
      <c r="B1962" s="60"/>
      <c r="C1962" s="61"/>
      <c r="D1962" s="61"/>
      <c r="E1962" s="61"/>
      <c r="F1962" s="61"/>
      <c r="G1962" s="61"/>
      <c r="H1962" s="61"/>
      <c r="I1962" s="60"/>
      <c r="J1962" s="60"/>
      <c r="K1962" s="87"/>
      <c r="L1962" s="62"/>
      <c r="M1962" s="63"/>
      <c r="N1962" s="64"/>
      <c r="O1962" s="58"/>
      <c r="P1962" s="64"/>
      <c r="Q1962" s="58"/>
      <c r="R1962" s="52"/>
      <c r="S1962" s="60"/>
      <c r="T1962" s="60"/>
      <c r="U1962" s="60"/>
      <c r="V1962" s="60"/>
      <c r="W1962" s="20"/>
      <c r="X1962" s="19"/>
      <c r="Y1962" s="19"/>
      <c r="XEU1962" s="189"/>
      <c r="XEV1962" s="189"/>
      <c r="XEW1962" s="189"/>
      <c r="XEX1962" s="189"/>
      <c r="XEY1962" s="189"/>
      <c r="XEZ1962" s="189"/>
      <c r="XFA1962" s="189"/>
      <c r="XFB1962" s="189"/>
      <c r="XFC1962" s="189"/>
      <c r="XFD1962" s="189"/>
    </row>
    <row r="1963" spans="1:25 16375:16384" s="54" customFormat="1" ht="42" customHeight="1" x14ac:dyDescent="0.2">
      <c r="A1963" s="60"/>
      <c r="B1963" s="60"/>
      <c r="C1963" s="61"/>
      <c r="D1963" s="61"/>
      <c r="E1963" s="61"/>
      <c r="F1963" s="61"/>
      <c r="G1963" s="61"/>
      <c r="H1963" s="61"/>
      <c r="I1963" s="60"/>
      <c r="J1963" s="60"/>
      <c r="K1963" s="87"/>
      <c r="L1963" s="62"/>
      <c r="M1963" s="63"/>
      <c r="N1963" s="64"/>
      <c r="O1963" s="58"/>
      <c r="P1963" s="64"/>
      <c r="Q1963" s="58"/>
      <c r="R1963" s="52"/>
      <c r="S1963" s="60"/>
      <c r="T1963" s="60"/>
      <c r="U1963" s="60"/>
      <c r="V1963" s="60"/>
      <c r="W1963" s="20"/>
      <c r="X1963" s="19"/>
      <c r="Y1963" s="19"/>
      <c r="XEU1963" s="189"/>
      <c r="XEV1963" s="189"/>
      <c r="XEW1963" s="189"/>
      <c r="XEX1963" s="189"/>
      <c r="XEY1963" s="189"/>
      <c r="XEZ1963" s="189"/>
      <c r="XFA1963" s="189"/>
      <c r="XFB1963" s="189"/>
      <c r="XFC1963" s="189"/>
      <c r="XFD1963" s="189"/>
    </row>
    <row r="1964" spans="1:25 16375:16384" s="54" customFormat="1" ht="42" customHeight="1" x14ac:dyDescent="0.2">
      <c r="A1964" s="60"/>
      <c r="B1964" s="60"/>
      <c r="C1964" s="61"/>
      <c r="D1964" s="61"/>
      <c r="E1964" s="61"/>
      <c r="F1964" s="61"/>
      <c r="G1964" s="61"/>
      <c r="H1964" s="61"/>
      <c r="I1964" s="60"/>
      <c r="J1964" s="60"/>
      <c r="K1964" s="87"/>
      <c r="L1964" s="62"/>
      <c r="M1964" s="63"/>
      <c r="N1964" s="64"/>
      <c r="O1964" s="58"/>
      <c r="P1964" s="64"/>
      <c r="Q1964" s="58"/>
      <c r="R1964" s="52"/>
      <c r="S1964" s="60"/>
      <c r="T1964" s="60"/>
      <c r="U1964" s="60"/>
      <c r="V1964" s="60"/>
      <c r="W1964" s="20"/>
      <c r="X1964" s="19"/>
      <c r="Y1964" s="19"/>
      <c r="XEU1964" s="189"/>
      <c r="XEV1964" s="189"/>
      <c r="XEW1964" s="189"/>
      <c r="XEX1964" s="189"/>
      <c r="XEY1964" s="189"/>
      <c r="XEZ1964" s="189"/>
      <c r="XFA1964" s="189"/>
      <c r="XFB1964" s="189"/>
      <c r="XFC1964" s="189"/>
      <c r="XFD1964" s="189"/>
    </row>
    <row r="1965" spans="1:25 16375:16384" s="54" customFormat="1" ht="42" customHeight="1" x14ac:dyDescent="0.2">
      <c r="A1965" s="60"/>
      <c r="B1965" s="60"/>
      <c r="C1965" s="61"/>
      <c r="D1965" s="61"/>
      <c r="E1965" s="61"/>
      <c r="F1965" s="61"/>
      <c r="G1965" s="61"/>
      <c r="H1965" s="61"/>
      <c r="I1965" s="60"/>
      <c r="J1965" s="60"/>
      <c r="K1965" s="87"/>
      <c r="L1965" s="62"/>
      <c r="M1965" s="63"/>
      <c r="N1965" s="64"/>
      <c r="O1965" s="58"/>
      <c r="P1965" s="64"/>
      <c r="Q1965" s="58"/>
      <c r="R1965" s="52"/>
      <c r="S1965" s="60"/>
      <c r="T1965" s="60"/>
      <c r="U1965" s="60"/>
      <c r="V1965" s="60"/>
      <c r="W1965" s="20"/>
      <c r="X1965" s="19"/>
      <c r="Y1965" s="19"/>
      <c r="XEU1965" s="189"/>
      <c r="XEV1965" s="189"/>
      <c r="XEW1965" s="189"/>
      <c r="XEX1965" s="189"/>
      <c r="XEY1965" s="189"/>
      <c r="XEZ1965" s="189"/>
      <c r="XFA1965" s="189"/>
      <c r="XFB1965" s="189"/>
      <c r="XFC1965" s="189"/>
      <c r="XFD1965" s="189"/>
    </row>
    <row r="1966" spans="1:25 16375:16384" s="54" customFormat="1" ht="42" customHeight="1" x14ac:dyDescent="0.2">
      <c r="A1966" s="60"/>
      <c r="B1966" s="60"/>
      <c r="C1966" s="61"/>
      <c r="D1966" s="61"/>
      <c r="E1966" s="61"/>
      <c r="F1966" s="61"/>
      <c r="G1966" s="61"/>
      <c r="H1966" s="61"/>
      <c r="I1966" s="60"/>
      <c r="J1966" s="60"/>
      <c r="K1966" s="87"/>
      <c r="L1966" s="62"/>
      <c r="M1966" s="63"/>
      <c r="N1966" s="64"/>
      <c r="O1966" s="58"/>
      <c r="P1966" s="64"/>
      <c r="Q1966" s="58"/>
      <c r="R1966" s="52"/>
      <c r="S1966" s="60"/>
      <c r="T1966" s="60"/>
      <c r="U1966" s="60"/>
      <c r="V1966" s="60"/>
      <c r="W1966" s="20"/>
      <c r="X1966" s="19"/>
      <c r="Y1966" s="19"/>
      <c r="XEU1966" s="189"/>
      <c r="XEV1966" s="189"/>
      <c r="XEW1966" s="189"/>
      <c r="XEX1966" s="189"/>
      <c r="XEY1966" s="189"/>
      <c r="XEZ1966" s="189"/>
      <c r="XFA1966" s="189"/>
      <c r="XFB1966" s="189"/>
      <c r="XFC1966" s="189"/>
      <c r="XFD1966" s="189"/>
    </row>
    <row r="1967" spans="1:25 16375:16384" s="54" customFormat="1" ht="42" customHeight="1" x14ac:dyDescent="0.2">
      <c r="A1967" s="60"/>
      <c r="B1967" s="60"/>
      <c r="C1967" s="61"/>
      <c r="D1967" s="61"/>
      <c r="E1967" s="61"/>
      <c r="F1967" s="61"/>
      <c r="G1967" s="61"/>
      <c r="H1967" s="61"/>
      <c r="I1967" s="60"/>
      <c r="J1967" s="60"/>
      <c r="K1967" s="87"/>
      <c r="L1967" s="62"/>
      <c r="M1967" s="63"/>
      <c r="N1967" s="64"/>
      <c r="O1967" s="58"/>
      <c r="P1967" s="64"/>
      <c r="Q1967" s="58"/>
      <c r="R1967" s="52"/>
      <c r="S1967" s="60"/>
      <c r="T1967" s="60"/>
      <c r="U1967" s="60"/>
      <c r="V1967" s="60"/>
      <c r="W1967" s="20"/>
      <c r="X1967" s="19"/>
      <c r="Y1967" s="19"/>
      <c r="XEU1967" s="189"/>
      <c r="XEV1967" s="189"/>
      <c r="XEW1967" s="189"/>
      <c r="XEX1967" s="189"/>
      <c r="XEY1967" s="189"/>
      <c r="XEZ1967" s="189"/>
      <c r="XFA1967" s="189"/>
      <c r="XFB1967" s="189"/>
      <c r="XFC1967" s="189"/>
      <c r="XFD1967" s="189"/>
    </row>
    <row r="1968" spans="1:25 16375:16384" s="54" customFormat="1" ht="42" customHeight="1" x14ac:dyDescent="0.2">
      <c r="A1968" s="60"/>
      <c r="B1968" s="60"/>
      <c r="C1968" s="61"/>
      <c r="D1968" s="61"/>
      <c r="E1968" s="61"/>
      <c r="F1968" s="61"/>
      <c r="G1968" s="61"/>
      <c r="H1968" s="61"/>
      <c r="I1968" s="60"/>
      <c r="J1968" s="60"/>
      <c r="K1968" s="87"/>
      <c r="L1968" s="62"/>
      <c r="M1968" s="63"/>
      <c r="N1968" s="64"/>
      <c r="O1968" s="58"/>
      <c r="P1968" s="64"/>
      <c r="Q1968" s="58"/>
      <c r="R1968" s="52"/>
      <c r="S1968" s="60"/>
      <c r="T1968" s="60"/>
      <c r="U1968" s="60"/>
      <c r="V1968" s="60"/>
      <c r="W1968" s="20"/>
      <c r="X1968" s="19"/>
      <c r="Y1968" s="19"/>
      <c r="XEU1968" s="189"/>
      <c r="XEV1968" s="189"/>
      <c r="XEW1968" s="189"/>
      <c r="XEX1968" s="189"/>
      <c r="XEY1968" s="189"/>
      <c r="XEZ1968" s="189"/>
      <c r="XFA1968" s="189"/>
      <c r="XFB1968" s="189"/>
      <c r="XFC1968" s="189"/>
      <c r="XFD1968" s="189"/>
    </row>
    <row r="1969" spans="1:25 16375:16384" s="54" customFormat="1" ht="42" customHeight="1" x14ac:dyDescent="0.2">
      <c r="A1969" s="60"/>
      <c r="B1969" s="60"/>
      <c r="C1969" s="61"/>
      <c r="D1969" s="61"/>
      <c r="E1969" s="61"/>
      <c r="F1969" s="61"/>
      <c r="G1969" s="61"/>
      <c r="H1969" s="61"/>
      <c r="I1969" s="60"/>
      <c r="J1969" s="60"/>
      <c r="K1969" s="87"/>
      <c r="L1969" s="62"/>
      <c r="M1969" s="63"/>
      <c r="N1969" s="64"/>
      <c r="O1969" s="58"/>
      <c r="P1969" s="64"/>
      <c r="Q1969" s="58"/>
      <c r="R1969" s="52"/>
      <c r="S1969" s="60"/>
      <c r="T1969" s="60"/>
      <c r="U1969" s="60"/>
      <c r="V1969" s="60"/>
      <c r="W1969" s="20"/>
      <c r="X1969" s="19"/>
      <c r="Y1969" s="19"/>
      <c r="XEU1969" s="189"/>
      <c r="XEV1969" s="189"/>
      <c r="XEW1969" s="189"/>
      <c r="XEX1969" s="189"/>
      <c r="XEY1969" s="189"/>
      <c r="XEZ1969" s="189"/>
      <c r="XFA1969" s="189"/>
      <c r="XFB1969" s="189"/>
      <c r="XFC1969" s="189"/>
      <c r="XFD1969" s="189"/>
    </row>
    <row r="1970" spans="1:25 16375:16384" s="54" customFormat="1" ht="42" customHeight="1" x14ac:dyDescent="0.2">
      <c r="A1970" s="60"/>
      <c r="B1970" s="60"/>
      <c r="C1970" s="61"/>
      <c r="D1970" s="61"/>
      <c r="E1970" s="61"/>
      <c r="F1970" s="61"/>
      <c r="G1970" s="61"/>
      <c r="H1970" s="61"/>
      <c r="I1970" s="60"/>
      <c r="J1970" s="60"/>
      <c r="K1970" s="87"/>
      <c r="L1970" s="62"/>
      <c r="M1970" s="63"/>
      <c r="N1970" s="64"/>
      <c r="O1970" s="58"/>
      <c r="P1970" s="64"/>
      <c r="Q1970" s="58"/>
      <c r="R1970" s="52"/>
      <c r="S1970" s="60"/>
      <c r="T1970" s="60"/>
      <c r="U1970" s="60"/>
      <c r="V1970" s="60"/>
      <c r="W1970" s="20"/>
      <c r="X1970" s="19"/>
      <c r="Y1970" s="19"/>
      <c r="XEU1970" s="189"/>
      <c r="XEV1970" s="189"/>
      <c r="XEW1970" s="189"/>
      <c r="XEX1970" s="189"/>
      <c r="XEY1970" s="189"/>
      <c r="XEZ1970" s="189"/>
      <c r="XFA1970" s="189"/>
      <c r="XFB1970" s="189"/>
      <c r="XFC1970" s="189"/>
      <c r="XFD1970" s="189"/>
    </row>
    <row r="1971" spans="1:25 16375:16384" s="54" customFormat="1" ht="42" customHeight="1" x14ac:dyDescent="0.2">
      <c r="A1971" s="60"/>
      <c r="B1971" s="60"/>
      <c r="C1971" s="61"/>
      <c r="D1971" s="61"/>
      <c r="E1971" s="61"/>
      <c r="F1971" s="61"/>
      <c r="G1971" s="61"/>
      <c r="H1971" s="61"/>
      <c r="I1971" s="60"/>
      <c r="J1971" s="60"/>
      <c r="K1971" s="87"/>
      <c r="L1971" s="62"/>
      <c r="M1971" s="63"/>
      <c r="N1971" s="64"/>
      <c r="O1971" s="58"/>
      <c r="P1971" s="64"/>
      <c r="Q1971" s="58"/>
      <c r="R1971" s="52"/>
      <c r="S1971" s="60"/>
      <c r="T1971" s="60"/>
      <c r="U1971" s="60"/>
      <c r="V1971" s="60"/>
      <c r="W1971" s="20"/>
      <c r="X1971" s="19"/>
      <c r="Y1971" s="19"/>
      <c r="XEU1971" s="189"/>
      <c r="XEV1971" s="189"/>
      <c r="XEW1971" s="189"/>
      <c r="XEX1971" s="189"/>
      <c r="XEY1971" s="189"/>
      <c r="XEZ1971" s="189"/>
      <c r="XFA1971" s="189"/>
      <c r="XFB1971" s="189"/>
      <c r="XFC1971" s="189"/>
      <c r="XFD1971" s="189"/>
    </row>
    <row r="1972" spans="1:25 16375:16384" s="54" customFormat="1" ht="42" customHeight="1" x14ac:dyDescent="0.2">
      <c r="A1972" s="60"/>
      <c r="B1972" s="60"/>
      <c r="C1972" s="61"/>
      <c r="D1972" s="61"/>
      <c r="E1972" s="61"/>
      <c r="F1972" s="61"/>
      <c r="G1972" s="61"/>
      <c r="H1972" s="61"/>
      <c r="I1972" s="60"/>
      <c r="J1972" s="60"/>
      <c r="K1972" s="87"/>
      <c r="L1972" s="62"/>
      <c r="M1972" s="63"/>
      <c r="N1972" s="64"/>
      <c r="O1972" s="58"/>
      <c r="P1972" s="64"/>
      <c r="Q1972" s="58"/>
      <c r="R1972" s="52"/>
      <c r="S1972" s="60"/>
      <c r="T1972" s="60"/>
      <c r="U1972" s="60"/>
      <c r="V1972" s="60"/>
      <c r="W1972" s="20"/>
      <c r="X1972" s="19"/>
      <c r="Y1972" s="19"/>
      <c r="XEU1972" s="189"/>
      <c r="XEV1972" s="189"/>
      <c r="XEW1972" s="189"/>
      <c r="XEX1972" s="189"/>
      <c r="XEY1972" s="189"/>
      <c r="XEZ1972" s="189"/>
      <c r="XFA1972" s="189"/>
      <c r="XFB1972" s="189"/>
      <c r="XFC1972" s="189"/>
      <c r="XFD1972" s="189"/>
    </row>
    <row r="1973" spans="1:25 16375:16384" s="54" customFormat="1" ht="42" customHeight="1" x14ac:dyDescent="0.2">
      <c r="A1973" s="60"/>
      <c r="B1973" s="60"/>
      <c r="C1973" s="61"/>
      <c r="D1973" s="61"/>
      <c r="E1973" s="61"/>
      <c r="F1973" s="61"/>
      <c r="G1973" s="61"/>
      <c r="H1973" s="61"/>
      <c r="I1973" s="60"/>
      <c r="J1973" s="60"/>
      <c r="K1973" s="87"/>
      <c r="L1973" s="62"/>
      <c r="M1973" s="63"/>
      <c r="N1973" s="64"/>
      <c r="O1973" s="58"/>
      <c r="P1973" s="64"/>
      <c r="Q1973" s="58"/>
      <c r="R1973" s="52"/>
      <c r="S1973" s="60"/>
      <c r="T1973" s="60"/>
      <c r="U1973" s="60"/>
      <c r="V1973" s="60"/>
      <c r="W1973" s="20"/>
      <c r="X1973" s="19"/>
      <c r="Y1973" s="19"/>
      <c r="XEU1973" s="189"/>
      <c r="XEV1973" s="189"/>
      <c r="XEW1973" s="189"/>
      <c r="XEX1973" s="189"/>
      <c r="XEY1973" s="189"/>
      <c r="XEZ1973" s="189"/>
      <c r="XFA1973" s="189"/>
      <c r="XFB1973" s="189"/>
      <c r="XFC1973" s="189"/>
      <c r="XFD1973" s="189"/>
    </row>
    <row r="1974" spans="1:25 16375:16384" s="54" customFormat="1" ht="42" customHeight="1" x14ac:dyDescent="0.2">
      <c r="A1974" s="60"/>
      <c r="B1974" s="60"/>
      <c r="C1974" s="61"/>
      <c r="D1974" s="61"/>
      <c r="E1974" s="61"/>
      <c r="F1974" s="61"/>
      <c r="G1974" s="61"/>
      <c r="H1974" s="61"/>
      <c r="I1974" s="60"/>
      <c r="J1974" s="60"/>
      <c r="K1974" s="87"/>
      <c r="L1974" s="62"/>
      <c r="M1974" s="63"/>
      <c r="N1974" s="64"/>
      <c r="O1974" s="58"/>
      <c r="P1974" s="64"/>
      <c r="Q1974" s="58"/>
      <c r="R1974" s="52"/>
      <c r="S1974" s="60"/>
      <c r="T1974" s="60"/>
      <c r="U1974" s="60"/>
      <c r="V1974" s="60"/>
      <c r="W1974" s="20"/>
      <c r="X1974" s="19"/>
      <c r="Y1974" s="19"/>
      <c r="XEU1974" s="189"/>
      <c r="XEV1974" s="189"/>
      <c r="XEW1974" s="189"/>
      <c r="XEX1974" s="189"/>
      <c r="XEY1974" s="189"/>
      <c r="XEZ1974" s="189"/>
      <c r="XFA1974" s="189"/>
      <c r="XFB1974" s="189"/>
      <c r="XFC1974" s="189"/>
      <c r="XFD1974" s="189"/>
    </row>
    <row r="1975" spans="1:25 16375:16384" s="54" customFormat="1" ht="42" customHeight="1" x14ac:dyDescent="0.2">
      <c r="A1975" s="60"/>
      <c r="B1975" s="60"/>
      <c r="C1975" s="61"/>
      <c r="D1975" s="61"/>
      <c r="E1975" s="61"/>
      <c r="F1975" s="61"/>
      <c r="G1975" s="61"/>
      <c r="H1975" s="61"/>
      <c r="I1975" s="60"/>
      <c r="J1975" s="60"/>
      <c r="K1975" s="87"/>
      <c r="L1975" s="62"/>
      <c r="M1975" s="63"/>
      <c r="N1975" s="64"/>
      <c r="O1975" s="58"/>
      <c r="P1975" s="64"/>
      <c r="Q1975" s="58"/>
      <c r="R1975" s="52"/>
      <c r="S1975" s="60"/>
      <c r="T1975" s="60"/>
      <c r="U1975" s="60"/>
      <c r="V1975" s="60"/>
      <c r="W1975" s="20"/>
      <c r="X1975" s="19"/>
      <c r="Y1975" s="19"/>
      <c r="XEU1975" s="189"/>
      <c r="XEV1975" s="189"/>
      <c r="XEW1975" s="189"/>
      <c r="XEX1975" s="189"/>
      <c r="XEY1975" s="189"/>
      <c r="XEZ1975" s="189"/>
      <c r="XFA1975" s="189"/>
      <c r="XFB1975" s="189"/>
      <c r="XFC1975" s="189"/>
      <c r="XFD1975" s="189"/>
    </row>
    <row r="1976" spans="1:25 16375:16384" s="54" customFormat="1" ht="42" customHeight="1" x14ac:dyDescent="0.2">
      <c r="A1976" s="60"/>
      <c r="B1976" s="60"/>
      <c r="C1976" s="61"/>
      <c r="D1976" s="61"/>
      <c r="E1976" s="61"/>
      <c r="F1976" s="61"/>
      <c r="G1976" s="61"/>
      <c r="H1976" s="61"/>
      <c r="I1976" s="60"/>
      <c r="J1976" s="60"/>
      <c r="K1976" s="87"/>
      <c r="L1976" s="62"/>
      <c r="M1976" s="63"/>
      <c r="N1976" s="64"/>
      <c r="O1976" s="58"/>
      <c r="P1976" s="64"/>
      <c r="Q1976" s="58"/>
      <c r="R1976" s="52"/>
      <c r="S1976" s="60"/>
      <c r="T1976" s="60"/>
      <c r="U1976" s="60"/>
      <c r="V1976" s="60"/>
      <c r="W1976" s="20"/>
      <c r="X1976" s="19"/>
      <c r="Y1976" s="19"/>
      <c r="XEU1976" s="189"/>
      <c r="XEV1976" s="189"/>
      <c r="XEW1976" s="189"/>
      <c r="XEX1976" s="189"/>
      <c r="XEY1976" s="189"/>
      <c r="XEZ1976" s="189"/>
      <c r="XFA1976" s="189"/>
      <c r="XFB1976" s="189"/>
      <c r="XFC1976" s="189"/>
      <c r="XFD1976" s="189"/>
    </row>
    <row r="1977" spans="1:25 16375:16384" s="54" customFormat="1" ht="42" customHeight="1" x14ac:dyDescent="0.2">
      <c r="A1977" s="60"/>
      <c r="B1977" s="60"/>
      <c r="C1977" s="61"/>
      <c r="D1977" s="61"/>
      <c r="E1977" s="61"/>
      <c r="F1977" s="61"/>
      <c r="G1977" s="61"/>
      <c r="H1977" s="61"/>
      <c r="I1977" s="60"/>
      <c r="J1977" s="60"/>
      <c r="K1977" s="87"/>
      <c r="L1977" s="62"/>
      <c r="M1977" s="63"/>
      <c r="N1977" s="64"/>
      <c r="O1977" s="58"/>
      <c r="P1977" s="64"/>
      <c r="Q1977" s="58"/>
      <c r="R1977" s="52"/>
      <c r="S1977" s="60"/>
      <c r="T1977" s="60"/>
      <c r="U1977" s="60"/>
      <c r="V1977" s="60"/>
      <c r="W1977" s="20"/>
      <c r="X1977" s="19"/>
      <c r="Y1977" s="19"/>
      <c r="XEU1977" s="189"/>
      <c r="XEV1977" s="189"/>
      <c r="XEW1977" s="189"/>
      <c r="XEX1977" s="189"/>
      <c r="XEY1977" s="189"/>
      <c r="XEZ1977" s="189"/>
      <c r="XFA1977" s="189"/>
      <c r="XFB1977" s="189"/>
      <c r="XFC1977" s="189"/>
      <c r="XFD1977" s="189"/>
    </row>
    <row r="1978" spans="1:25 16375:16384" s="54" customFormat="1" ht="42" customHeight="1" x14ac:dyDescent="0.2">
      <c r="A1978" s="60"/>
      <c r="B1978" s="60"/>
      <c r="C1978" s="61"/>
      <c r="D1978" s="61"/>
      <c r="E1978" s="61"/>
      <c r="F1978" s="61"/>
      <c r="G1978" s="61"/>
      <c r="H1978" s="61"/>
      <c r="I1978" s="60"/>
      <c r="J1978" s="60"/>
      <c r="K1978" s="87"/>
      <c r="L1978" s="62"/>
      <c r="M1978" s="63"/>
      <c r="N1978" s="64"/>
      <c r="O1978" s="58"/>
      <c r="P1978" s="64"/>
      <c r="Q1978" s="58"/>
      <c r="R1978" s="52"/>
      <c r="S1978" s="60"/>
      <c r="T1978" s="60"/>
      <c r="U1978" s="60"/>
      <c r="V1978" s="60"/>
      <c r="W1978" s="20"/>
      <c r="X1978" s="19"/>
      <c r="Y1978" s="19"/>
      <c r="XEU1978" s="189"/>
      <c r="XEV1978" s="189"/>
      <c r="XEW1978" s="189"/>
      <c r="XEX1978" s="189"/>
      <c r="XEY1978" s="189"/>
      <c r="XEZ1978" s="189"/>
      <c r="XFA1978" s="189"/>
      <c r="XFB1978" s="189"/>
      <c r="XFC1978" s="189"/>
      <c r="XFD1978" s="189"/>
    </row>
    <row r="1979" spans="1:25 16375:16384" s="54" customFormat="1" ht="42" customHeight="1" x14ac:dyDescent="0.2">
      <c r="A1979" s="60"/>
      <c r="B1979" s="60"/>
      <c r="C1979" s="61"/>
      <c r="D1979" s="61"/>
      <c r="E1979" s="61"/>
      <c r="F1979" s="61"/>
      <c r="G1979" s="61"/>
      <c r="H1979" s="61"/>
      <c r="I1979" s="60"/>
      <c r="J1979" s="60"/>
      <c r="K1979" s="87"/>
      <c r="L1979" s="62"/>
      <c r="M1979" s="63"/>
      <c r="N1979" s="64"/>
      <c r="O1979" s="58"/>
      <c r="P1979" s="64"/>
      <c r="Q1979" s="58"/>
      <c r="R1979" s="52"/>
      <c r="S1979" s="60"/>
      <c r="T1979" s="60"/>
      <c r="U1979" s="60"/>
      <c r="V1979" s="60"/>
      <c r="W1979" s="20"/>
      <c r="X1979" s="19"/>
      <c r="Y1979" s="19"/>
      <c r="XEU1979" s="189"/>
      <c r="XEV1979" s="189"/>
      <c r="XEW1979" s="189"/>
      <c r="XEX1979" s="189"/>
      <c r="XEY1979" s="189"/>
      <c r="XEZ1979" s="189"/>
      <c r="XFA1979" s="189"/>
      <c r="XFB1979" s="189"/>
      <c r="XFC1979" s="189"/>
      <c r="XFD1979" s="189"/>
    </row>
    <row r="1980" spans="1:25 16375:16384" s="54" customFormat="1" ht="42" customHeight="1" x14ac:dyDescent="0.2">
      <c r="A1980" s="60"/>
      <c r="B1980" s="60"/>
      <c r="C1980" s="61"/>
      <c r="D1980" s="61"/>
      <c r="E1980" s="61"/>
      <c r="F1980" s="61"/>
      <c r="G1980" s="61"/>
      <c r="H1980" s="61"/>
      <c r="I1980" s="60"/>
      <c r="J1980" s="60"/>
      <c r="K1980" s="87"/>
      <c r="L1980" s="62"/>
      <c r="M1980" s="63"/>
      <c r="N1980" s="64"/>
      <c r="O1980" s="58"/>
      <c r="P1980" s="64"/>
      <c r="Q1980" s="58"/>
      <c r="R1980" s="52"/>
      <c r="S1980" s="60"/>
      <c r="T1980" s="60"/>
      <c r="U1980" s="60"/>
      <c r="V1980" s="60"/>
      <c r="W1980" s="20"/>
      <c r="X1980" s="19"/>
      <c r="Y1980" s="19"/>
      <c r="XEU1980" s="189"/>
      <c r="XEV1980" s="189"/>
      <c r="XEW1980" s="189"/>
      <c r="XEX1980" s="189"/>
      <c r="XEY1980" s="189"/>
      <c r="XEZ1980" s="189"/>
      <c r="XFA1980" s="189"/>
      <c r="XFB1980" s="189"/>
      <c r="XFC1980" s="189"/>
      <c r="XFD1980" s="189"/>
    </row>
    <row r="1981" spans="1:25 16375:16384" s="54" customFormat="1" ht="42" customHeight="1" x14ac:dyDescent="0.2">
      <c r="A1981" s="60"/>
      <c r="B1981" s="60"/>
      <c r="C1981" s="61"/>
      <c r="D1981" s="61"/>
      <c r="E1981" s="61"/>
      <c r="F1981" s="61"/>
      <c r="G1981" s="61"/>
      <c r="H1981" s="61"/>
      <c r="I1981" s="60"/>
      <c r="J1981" s="60"/>
      <c r="K1981" s="87"/>
      <c r="L1981" s="62"/>
      <c r="M1981" s="63"/>
      <c r="N1981" s="64"/>
      <c r="O1981" s="58"/>
      <c r="P1981" s="64"/>
      <c r="Q1981" s="58"/>
      <c r="R1981" s="52"/>
      <c r="S1981" s="60"/>
      <c r="T1981" s="60"/>
      <c r="U1981" s="60"/>
      <c r="V1981" s="60"/>
      <c r="W1981" s="20"/>
      <c r="X1981" s="19"/>
      <c r="Y1981" s="19"/>
      <c r="XEU1981" s="189"/>
      <c r="XEV1981" s="189"/>
      <c r="XEW1981" s="189"/>
      <c r="XEX1981" s="189"/>
      <c r="XEY1981" s="189"/>
      <c r="XEZ1981" s="189"/>
      <c r="XFA1981" s="189"/>
      <c r="XFB1981" s="189"/>
      <c r="XFC1981" s="189"/>
      <c r="XFD1981" s="189"/>
    </row>
    <row r="1982" spans="1:25 16375:16384" s="54" customFormat="1" ht="42" customHeight="1" x14ac:dyDescent="0.2">
      <c r="A1982" s="60"/>
      <c r="B1982" s="60"/>
      <c r="C1982" s="61"/>
      <c r="D1982" s="61"/>
      <c r="E1982" s="61"/>
      <c r="F1982" s="61"/>
      <c r="G1982" s="61"/>
      <c r="H1982" s="61"/>
      <c r="I1982" s="60"/>
      <c r="J1982" s="60"/>
      <c r="K1982" s="87"/>
      <c r="L1982" s="62"/>
      <c r="M1982" s="63"/>
      <c r="N1982" s="64"/>
      <c r="O1982" s="58"/>
      <c r="P1982" s="64"/>
      <c r="Q1982" s="58"/>
      <c r="R1982" s="52"/>
      <c r="S1982" s="60"/>
      <c r="T1982" s="60"/>
      <c r="U1982" s="60"/>
      <c r="V1982" s="60"/>
      <c r="W1982" s="20"/>
      <c r="X1982" s="19"/>
      <c r="Y1982" s="19"/>
      <c r="XEU1982" s="189"/>
      <c r="XEV1982" s="189"/>
      <c r="XEW1982" s="189"/>
      <c r="XEX1982" s="189"/>
      <c r="XEY1982" s="189"/>
      <c r="XEZ1982" s="189"/>
      <c r="XFA1982" s="189"/>
      <c r="XFB1982" s="189"/>
      <c r="XFC1982" s="189"/>
      <c r="XFD1982" s="189"/>
    </row>
    <row r="1983" spans="1:25 16375:16384" s="54" customFormat="1" ht="42" customHeight="1" x14ac:dyDescent="0.2">
      <c r="A1983" s="60"/>
      <c r="B1983" s="60"/>
      <c r="C1983" s="61"/>
      <c r="D1983" s="61"/>
      <c r="E1983" s="61"/>
      <c r="F1983" s="61"/>
      <c r="G1983" s="61"/>
      <c r="H1983" s="61"/>
      <c r="I1983" s="60"/>
      <c r="J1983" s="60"/>
      <c r="K1983" s="87"/>
      <c r="L1983" s="62"/>
      <c r="M1983" s="63"/>
      <c r="N1983" s="64"/>
      <c r="O1983" s="58"/>
      <c r="P1983" s="64"/>
      <c r="Q1983" s="58"/>
      <c r="R1983" s="52"/>
      <c r="S1983" s="60"/>
      <c r="T1983" s="60"/>
      <c r="U1983" s="60"/>
      <c r="V1983" s="60"/>
      <c r="W1983" s="20"/>
      <c r="X1983" s="19"/>
      <c r="Y1983" s="19"/>
      <c r="XEU1983" s="189"/>
      <c r="XEV1983" s="189"/>
      <c r="XEW1983" s="189"/>
      <c r="XEX1983" s="189"/>
      <c r="XEY1983" s="189"/>
      <c r="XEZ1983" s="189"/>
      <c r="XFA1983" s="189"/>
      <c r="XFB1983" s="189"/>
      <c r="XFC1983" s="189"/>
      <c r="XFD1983" s="189"/>
    </row>
    <row r="1984" spans="1:25 16375:16384" s="54" customFormat="1" ht="42" customHeight="1" x14ac:dyDescent="0.2">
      <c r="A1984" s="60"/>
      <c r="B1984" s="60"/>
      <c r="C1984" s="61"/>
      <c r="D1984" s="61"/>
      <c r="E1984" s="61"/>
      <c r="F1984" s="61"/>
      <c r="G1984" s="61"/>
      <c r="H1984" s="61"/>
      <c r="I1984" s="60"/>
      <c r="J1984" s="60"/>
      <c r="K1984" s="87"/>
      <c r="L1984" s="62"/>
      <c r="M1984" s="63"/>
      <c r="N1984" s="64"/>
      <c r="O1984" s="58"/>
      <c r="P1984" s="64"/>
      <c r="Q1984" s="58"/>
      <c r="R1984" s="52"/>
      <c r="S1984" s="60"/>
      <c r="T1984" s="60"/>
      <c r="U1984" s="60"/>
      <c r="V1984" s="60"/>
      <c r="W1984" s="20"/>
      <c r="X1984" s="19"/>
      <c r="Y1984" s="19"/>
      <c r="XEU1984" s="189"/>
      <c r="XEV1984" s="189"/>
      <c r="XEW1984" s="189"/>
      <c r="XEX1984" s="189"/>
      <c r="XEY1984" s="189"/>
      <c r="XEZ1984" s="189"/>
      <c r="XFA1984" s="189"/>
      <c r="XFB1984" s="189"/>
      <c r="XFC1984" s="189"/>
      <c r="XFD1984" s="189"/>
    </row>
    <row r="1985" spans="1:25 16375:16384" s="54" customFormat="1" ht="42" customHeight="1" x14ac:dyDescent="0.2">
      <c r="A1985" s="60"/>
      <c r="B1985" s="60"/>
      <c r="C1985" s="61"/>
      <c r="D1985" s="61"/>
      <c r="E1985" s="61"/>
      <c r="F1985" s="61"/>
      <c r="G1985" s="61"/>
      <c r="H1985" s="61"/>
      <c r="I1985" s="60"/>
      <c r="J1985" s="60"/>
      <c r="K1985" s="87"/>
      <c r="L1985" s="62"/>
      <c r="M1985" s="63"/>
      <c r="N1985" s="64"/>
      <c r="O1985" s="58"/>
      <c r="P1985" s="64"/>
      <c r="Q1985" s="58"/>
      <c r="R1985" s="52"/>
      <c r="S1985" s="60"/>
      <c r="T1985" s="60"/>
      <c r="U1985" s="60"/>
      <c r="V1985" s="60"/>
      <c r="W1985" s="20"/>
      <c r="X1985" s="19"/>
      <c r="Y1985" s="19"/>
      <c r="XEU1985" s="189"/>
      <c r="XEV1985" s="189"/>
      <c r="XEW1985" s="189"/>
      <c r="XEX1985" s="189"/>
      <c r="XEY1985" s="189"/>
      <c r="XEZ1985" s="189"/>
      <c r="XFA1985" s="189"/>
      <c r="XFB1985" s="189"/>
      <c r="XFC1985" s="189"/>
      <c r="XFD1985" s="189"/>
    </row>
    <row r="1986" spans="1:25 16375:16384" s="54" customFormat="1" ht="42" customHeight="1" x14ac:dyDescent="0.2">
      <c r="A1986" s="60"/>
      <c r="B1986" s="60"/>
      <c r="C1986" s="61"/>
      <c r="D1986" s="61"/>
      <c r="E1986" s="61"/>
      <c r="F1986" s="61"/>
      <c r="G1986" s="61"/>
      <c r="H1986" s="61"/>
      <c r="I1986" s="60"/>
      <c r="J1986" s="60"/>
      <c r="K1986" s="87"/>
      <c r="L1986" s="62"/>
      <c r="M1986" s="63"/>
      <c r="N1986" s="64"/>
      <c r="O1986" s="58"/>
      <c r="P1986" s="64"/>
      <c r="Q1986" s="58"/>
      <c r="R1986" s="52"/>
      <c r="S1986" s="60"/>
      <c r="T1986" s="60"/>
      <c r="U1986" s="60"/>
      <c r="V1986" s="60"/>
      <c r="W1986" s="20"/>
      <c r="X1986" s="19"/>
      <c r="Y1986" s="19"/>
      <c r="XEU1986" s="189"/>
      <c r="XEV1986" s="189"/>
      <c r="XEW1986" s="189"/>
      <c r="XEX1986" s="189"/>
      <c r="XEY1986" s="189"/>
      <c r="XEZ1986" s="189"/>
      <c r="XFA1986" s="189"/>
      <c r="XFB1986" s="189"/>
      <c r="XFC1986" s="189"/>
      <c r="XFD1986" s="189"/>
    </row>
    <row r="1987" spans="1:25 16375:16384" s="54" customFormat="1" ht="42" customHeight="1" x14ac:dyDescent="0.2">
      <c r="A1987" s="60"/>
      <c r="B1987" s="60"/>
      <c r="C1987" s="61"/>
      <c r="D1987" s="61"/>
      <c r="E1987" s="61"/>
      <c r="F1987" s="61"/>
      <c r="G1987" s="61"/>
      <c r="H1987" s="61"/>
      <c r="I1987" s="60"/>
      <c r="J1987" s="60"/>
      <c r="K1987" s="87"/>
      <c r="L1987" s="62"/>
      <c r="M1987" s="63"/>
      <c r="N1987" s="64"/>
      <c r="O1987" s="58"/>
      <c r="P1987" s="64"/>
      <c r="Q1987" s="58"/>
      <c r="R1987" s="52"/>
      <c r="S1987" s="60"/>
      <c r="T1987" s="60"/>
      <c r="U1987" s="60"/>
      <c r="V1987" s="60"/>
      <c r="W1987" s="20"/>
      <c r="X1987" s="19"/>
      <c r="Y1987" s="19"/>
      <c r="XEU1987" s="189"/>
      <c r="XEV1987" s="189"/>
      <c r="XEW1987" s="189"/>
      <c r="XEX1987" s="189"/>
      <c r="XEY1987" s="189"/>
      <c r="XEZ1987" s="189"/>
      <c r="XFA1987" s="189"/>
      <c r="XFB1987" s="189"/>
      <c r="XFC1987" s="189"/>
      <c r="XFD1987" s="189"/>
    </row>
    <row r="1988" spans="1:25 16375:16384" s="54" customFormat="1" ht="42" customHeight="1" x14ac:dyDescent="0.2">
      <c r="A1988" s="60"/>
      <c r="B1988" s="60"/>
      <c r="C1988" s="61"/>
      <c r="D1988" s="61"/>
      <c r="E1988" s="61"/>
      <c r="F1988" s="61"/>
      <c r="G1988" s="61"/>
      <c r="H1988" s="61"/>
      <c r="I1988" s="60"/>
      <c r="J1988" s="60"/>
      <c r="K1988" s="87"/>
      <c r="L1988" s="62"/>
      <c r="M1988" s="63"/>
      <c r="N1988" s="64"/>
      <c r="O1988" s="58"/>
      <c r="P1988" s="64"/>
      <c r="Q1988" s="58"/>
      <c r="R1988" s="52"/>
      <c r="S1988" s="60"/>
      <c r="T1988" s="60"/>
      <c r="U1988" s="60"/>
      <c r="V1988" s="60"/>
      <c r="W1988" s="20"/>
      <c r="X1988" s="19"/>
      <c r="Y1988" s="19"/>
      <c r="XEU1988" s="189"/>
      <c r="XEV1988" s="189"/>
      <c r="XEW1988" s="189"/>
      <c r="XEX1988" s="189"/>
      <c r="XEY1988" s="189"/>
      <c r="XEZ1988" s="189"/>
      <c r="XFA1988" s="189"/>
      <c r="XFB1988" s="189"/>
      <c r="XFC1988" s="189"/>
      <c r="XFD1988" s="189"/>
    </row>
    <row r="1989" spans="1:25 16375:16384" s="54" customFormat="1" ht="42" customHeight="1" x14ac:dyDescent="0.2">
      <c r="A1989" s="60"/>
      <c r="B1989" s="60"/>
      <c r="C1989" s="61"/>
      <c r="D1989" s="61"/>
      <c r="E1989" s="61"/>
      <c r="F1989" s="61"/>
      <c r="G1989" s="61"/>
      <c r="H1989" s="61"/>
      <c r="I1989" s="60"/>
      <c r="J1989" s="60"/>
      <c r="K1989" s="87"/>
      <c r="L1989" s="62"/>
      <c r="M1989" s="63"/>
      <c r="N1989" s="64"/>
      <c r="O1989" s="58"/>
      <c r="P1989" s="64"/>
      <c r="Q1989" s="58"/>
      <c r="R1989" s="52"/>
      <c r="S1989" s="60"/>
      <c r="T1989" s="60"/>
      <c r="U1989" s="60"/>
      <c r="V1989" s="60"/>
      <c r="W1989" s="20"/>
      <c r="X1989" s="19"/>
      <c r="Y1989" s="19"/>
      <c r="XEU1989" s="189"/>
      <c r="XEV1989" s="189"/>
      <c r="XEW1989" s="189"/>
      <c r="XEX1989" s="189"/>
      <c r="XEY1989" s="189"/>
      <c r="XEZ1989" s="189"/>
      <c r="XFA1989" s="189"/>
      <c r="XFB1989" s="189"/>
      <c r="XFC1989" s="189"/>
      <c r="XFD1989" s="189"/>
    </row>
    <row r="1990" spans="1:25 16375:16384" s="54" customFormat="1" ht="42" customHeight="1" x14ac:dyDescent="0.2">
      <c r="A1990" s="60"/>
      <c r="B1990" s="60"/>
      <c r="C1990" s="61"/>
      <c r="D1990" s="61"/>
      <c r="E1990" s="61"/>
      <c r="F1990" s="61"/>
      <c r="G1990" s="61"/>
      <c r="H1990" s="61"/>
      <c r="I1990" s="60"/>
      <c r="J1990" s="60"/>
      <c r="K1990" s="87"/>
      <c r="L1990" s="62"/>
      <c r="M1990" s="63"/>
      <c r="N1990" s="64"/>
      <c r="O1990" s="58"/>
      <c r="P1990" s="64"/>
      <c r="Q1990" s="58"/>
      <c r="R1990" s="52"/>
      <c r="S1990" s="60"/>
      <c r="T1990" s="60"/>
      <c r="U1990" s="60"/>
      <c r="V1990" s="60"/>
      <c r="W1990" s="20"/>
      <c r="X1990" s="19"/>
      <c r="Y1990" s="19"/>
      <c r="XEU1990" s="189"/>
      <c r="XEV1990" s="189"/>
      <c r="XEW1990" s="189"/>
      <c r="XEX1990" s="189"/>
      <c r="XEY1990" s="189"/>
      <c r="XEZ1990" s="189"/>
      <c r="XFA1990" s="189"/>
      <c r="XFB1990" s="189"/>
      <c r="XFC1990" s="189"/>
      <c r="XFD1990" s="189"/>
    </row>
    <row r="1991" spans="1:25 16375:16384" s="54" customFormat="1" ht="42" customHeight="1" x14ac:dyDescent="0.2">
      <c r="A1991" s="60"/>
      <c r="B1991" s="60"/>
      <c r="C1991" s="61"/>
      <c r="D1991" s="61"/>
      <c r="E1991" s="61"/>
      <c r="F1991" s="61"/>
      <c r="G1991" s="61"/>
      <c r="H1991" s="61"/>
      <c r="I1991" s="60"/>
      <c r="J1991" s="60"/>
      <c r="K1991" s="87"/>
      <c r="L1991" s="62"/>
      <c r="M1991" s="63"/>
      <c r="N1991" s="64"/>
      <c r="O1991" s="58"/>
      <c r="P1991" s="64"/>
      <c r="Q1991" s="58"/>
      <c r="R1991" s="52"/>
      <c r="S1991" s="60"/>
      <c r="T1991" s="60"/>
      <c r="U1991" s="60"/>
      <c r="V1991" s="60"/>
      <c r="W1991" s="20"/>
      <c r="X1991" s="19"/>
      <c r="Y1991" s="19"/>
      <c r="XEU1991" s="189"/>
      <c r="XEV1991" s="189"/>
      <c r="XEW1991" s="189"/>
      <c r="XEX1991" s="189"/>
      <c r="XEY1991" s="189"/>
      <c r="XEZ1991" s="189"/>
      <c r="XFA1991" s="189"/>
      <c r="XFB1991" s="189"/>
      <c r="XFC1991" s="189"/>
      <c r="XFD1991" s="189"/>
    </row>
    <row r="1992" spans="1:25 16375:16384" s="54" customFormat="1" ht="42" customHeight="1" x14ac:dyDescent="0.2">
      <c r="A1992" s="60"/>
      <c r="B1992" s="60"/>
      <c r="C1992" s="61"/>
      <c r="D1992" s="61"/>
      <c r="E1992" s="61"/>
      <c r="F1992" s="61"/>
      <c r="G1992" s="61"/>
      <c r="H1992" s="61"/>
      <c r="I1992" s="60"/>
      <c r="J1992" s="60"/>
      <c r="K1992" s="87"/>
      <c r="L1992" s="62"/>
      <c r="M1992" s="63"/>
      <c r="N1992" s="64"/>
      <c r="O1992" s="58"/>
      <c r="P1992" s="64"/>
      <c r="Q1992" s="58"/>
      <c r="R1992" s="52"/>
      <c r="S1992" s="60"/>
      <c r="T1992" s="60"/>
      <c r="U1992" s="60"/>
      <c r="V1992" s="60"/>
      <c r="W1992" s="20"/>
      <c r="X1992" s="19"/>
      <c r="Y1992" s="19"/>
      <c r="XEU1992" s="189"/>
      <c r="XEV1992" s="189"/>
      <c r="XEW1992" s="189"/>
      <c r="XEX1992" s="189"/>
      <c r="XEY1992" s="189"/>
      <c r="XEZ1992" s="189"/>
      <c r="XFA1992" s="189"/>
      <c r="XFB1992" s="189"/>
      <c r="XFC1992" s="189"/>
      <c r="XFD1992" s="189"/>
    </row>
    <row r="1993" spans="1:25 16375:16384" s="54" customFormat="1" ht="42" customHeight="1" x14ac:dyDescent="0.2">
      <c r="A1993" s="60"/>
      <c r="B1993" s="60"/>
      <c r="C1993" s="61"/>
      <c r="D1993" s="61"/>
      <c r="E1993" s="61"/>
      <c r="F1993" s="61"/>
      <c r="G1993" s="61"/>
      <c r="H1993" s="61"/>
      <c r="I1993" s="60"/>
      <c r="J1993" s="60"/>
      <c r="K1993" s="87"/>
      <c r="L1993" s="62"/>
      <c r="M1993" s="63"/>
      <c r="N1993" s="64"/>
      <c r="O1993" s="58"/>
      <c r="P1993" s="64"/>
      <c r="Q1993" s="58"/>
      <c r="R1993" s="52"/>
      <c r="S1993" s="60"/>
      <c r="T1993" s="60"/>
      <c r="U1993" s="60"/>
      <c r="V1993" s="60"/>
      <c r="W1993" s="20"/>
      <c r="X1993" s="19"/>
      <c r="Y1993" s="19"/>
      <c r="XEU1993" s="189"/>
      <c r="XEV1993" s="189"/>
      <c r="XEW1993" s="189"/>
      <c r="XEX1993" s="189"/>
      <c r="XEY1993" s="189"/>
      <c r="XEZ1993" s="189"/>
      <c r="XFA1993" s="189"/>
      <c r="XFB1993" s="189"/>
      <c r="XFC1993" s="189"/>
      <c r="XFD1993" s="189"/>
    </row>
    <row r="1994" spans="1:25 16375:16384" s="54" customFormat="1" ht="42" customHeight="1" x14ac:dyDescent="0.2">
      <c r="A1994" s="60"/>
      <c r="B1994" s="60"/>
      <c r="C1994" s="61"/>
      <c r="D1994" s="61"/>
      <c r="E1994" s="61"/>
      <c r="F1994" s="61"/>
      <c r="G1994" s="61"/>
      <c r="H1994" s="61"/>
      <c r="I1994" s="60"/>
      <c r="J1994" s="60"/>
      <c r="K1994" s="87"/>
      <c r="L1994" s="62"/>
      <c r="M1994" s="63"/>
      <c r="N1994" s="64"/>
      <c r="O1994" s="58"/>
      <c r="P1994" s="64"/>
      <c r="Q1994" s="58"/>
      <c r="R1994" s="52"/>
      <c r="S1994" s="60"/>
      <c r="T1994" s="60"/>
      <c r="U1994" s="60"/>
      <c r="V1994" s="60"/>
      <c r="W1994" s="20"/>
      <c r="X1994" s="19"/>
      <c r="Y1994" s="19"/>
      <c r="XEU1994" s="189"/>
      <c r="XEV1994" s="189"/>
      <c r="XEW1994" s="189"/>
      <c r="XEX1994" s="189"/>
      <c r="XEY1994" s="189"/>
      <c r="XEZ1994" s="189"/>
      <c r="XFA1994" s="189"/>
      <c r="XFB1994" s="189"/>
      <c r="XFC1994" s="189"/>
      <c r="XFD1994" s="189"/>
    </row>
    <row r="1995" spans="1:25 16375:16384" s="54" customFormat="1" ht="42" customHeight="1" x14ac:dyDescent="0.2">
      <c r="A1995" s="60"/>
      <c r="B1995" s="60"/>
      <c r="C1995" s="61"/>
      <c r="D1995" s="61"/>
      <c r="E1995" s="61"/>
      <c r="F1995" s="61"/>
      <c r="G1995" s="61"/>
      <c r="H1995" s="61"/>
      <c r="I1995" s="60"/>
      <c r="J1995" s="60"/>
      <c r="K1995" s="87"/>
      <c r="L1995" s="62"/>
      <c r="M1995" s="63"/>
      <c r="N1995" s="64"/>
      <c r="O1995" s="58"/>
      <c r="P1995" s="64"/>
      <c r="Q1995" s="58"/>
      <c r="R1995" s="52"/>
      <c r="S1995" s="60"/>
      <c r="T1995" s="60"/>
      <c r="U1995" s="60"/>
      <c r="V1995" s="60"/>
      <c r="W1995" s="20"/>
      <c r="X1995" s="19"/>
      <c r="Y1995" s="19"/>
      <c r="XEU1995" s="189"/>
      <c r="XEV1995" s="189"/>
      <c r="XEW1995" s="189"/>
      <c r="XEX1995" s="189"/>
      <c r="XEY1995" s="189"/>
      <c r="XEZ1995" s="189"/>
      <c r="XFA1995" s="189"/>
      <c r="XFB1995" s="189"/>
      <c r="XFC1995" s="189"/>
      <c r="XFD1995" s="189"/>
    </row>
    <row r="1996" spans="1:25 16375:16384" s="54" customFormat="1" ht="42" customHeight="1" x14ac:dyDescent="0.2">
      <c r="A1996" s="60"/>
      <c r="B1996" s="60"/>
      <c r="C1996" s="61"/>
      <c r="D1996" s="61"/>
      <c r="E1996" s="61"/>
      <c r="F1996" s="61"/>
      <c r="G1996" s="61"/>
      <c r="H1996" s="61"/>
      <c r="I1996" s="60"/>
      <c r="J1996" s="60"/>
      <c r="K1996" s="87"/>
      <c r="L1996" s="62"/>
      <c r="M1996" s="63"/>
      <c r="N1996" s="64"/>
      <c r="O1996" s="58"/>
      <c r="P1996" s="64"/>
      <c r="Q1996" s="58"/>
      <c r="R1996" s="52"/>
      <c r="S1996" s="60"/>
      <c r="T1996" s="60"/>
      <c r="U1996" s="60"/>
      <c r="V1996" s="60"/>
      <c r="W1996" s="20"/>
      <c r="X1996" s="19"/>
      <c r="Y1996" s="19"/>
      <c r="XEU1996" s="189"/>
      <c r="XEV1996" s="189"/>
      <c r="XEW1996" s="189"/>
      <c r="XEX1996" s="189"/>
      <c r="XEY1996" s="189"/>
      <c r="XEZ1996" s="189"/>
      <c r="XFA1996" s="189"/>
      <c r="XFB1996" s="189"/>
      <c r="XFC1996" s="189"/>
      <c r="XFD1996" s="189"/>
    </row>
    <row r="1997" spans="1:25 16375:16384" s="54" customFormat="1" ht="42" customHeight="1" x14ac:dyDescent="0.2">
      <c r="A1997" s="60"/>
      <c r="B1997" s="60"/>
      <c r="C1997" s="61"/>
      <c r="D1997" s="61"/>
      <c r="E1997" s="61"/>
      <c r="F1997" s="61"/>
      <c r="G1997" s="61"/>
      <c r="H1997" s="61"/>
      <c r="I1997" s="60"/>
      <c r="J1997" s="60"/>
      <c r="K1997" s="87"/>
      <c r="L1997" s="62"/>
      <c r="M1997" s="63"/>
      <c r="N1997" s="64"/>
      <c r="O1997" s="58"/>
      <c r="P1997" s="64"/>
      <c r="Q1997" s="58"/>
      <c r="R1997" s="52"/>
      <c r="S1997" s="60"/>
      <c r="T1997" s="60"/>
      <c r="U1997" s="60"/>
      <c r="V1997" s="60"/>
      <c r="W1997" s="20"/>
      <c r="X1997" s="19"/>
      <c r="Y1997" s="19"/>
      <c r="XEU1997" s="189"/>
      <c r="XEV1997" s="189"/>
      <c r="XEW1997" s="189"/>
      <c r="XEX1997" s="189"/>
      <c r="XEY1997" s="189"/>
      <c r="XEZ1997" s="189"/>
      <c r="XFA1997" s="189"/>
      <c r="XFB1997" s="189"/>
      <c r="XFC1997" s="189"/>
      <c r="XFD1997" s="189"/>
    </row>
    <row r="1998" spans="1:25 16375:16384" s="54" customFormat="1" ht="42" customHeight="1" x14ac:dyDescent="0.2">
      <c r="A1998" s="60"/>
      <c r="B1998" s="60"/>
      <c r="C1998" s="61"/>
      <c r="D1998" s="61"/>
      <c r="E1998" s="61"/>
      <c r="F1998" s="61"/>
      <c r="G1998" s="61"/>
      <c r="H1998" s="61"/>
      <c r="I1998" s="60"/>
      <c r="J1998" s="60"/>
      <c r="K1998" s="87"/>
      <c r="L1998" s="62"/>
      <c r="M1998" s="63"/>
      <c r="N1998" s="64"/>
      <c r="O1998" s="58"/>
      <c r="P1998" s="64"/>
      <c r="Q1998" s="58"/>
      <c r="R1998" s="52"/>
      <c r="S1998" s="60"/>
      <c r="T1998" s="60"/>
      <c r="U1998" s="60"/>
      <c r="V1998" s="60"/>
      <c r="W1998" s="20"/>
      <c r="X1998" s="19"/>
      <c r="Y1998" s="19"/>
      <c r="XEU1998" s="189"/>
      <c r="XEV1998" s="189"/>
      <c r="XEW1998" s="189"/>
      <c r="XEX1998" s="189"/>
      <c r="XEY1998" s="189"/>
      <c r="XEZ1998" s="189"/>
      <c r="XFA1998" s="189"/>
      <c r="XFB1998" s="189"/>
      <c r="XFC1998" s="189"/>
      <c r="XFD1998" s="189"/>
    </row>
    <row r="1999" spans="1:25 16375:16384" s="54" customFormat="1" ht="42" customHeight="1" x14ac:dyDescent="0.2">
      <c r="A1999" s="60"/>
      <c r="B1999" s="60"/>
      <c r="C1999" s="61"/>
      <c r="D1999" s="61"/>
      <c r="E1999" s="61"/>
      <c r="F1999" s="61"/>
      <c r="G1999" s="61"/>
      <c r="H1999" s="61"/>
      <c r="I1999" s="60"/>
      <c r="J1999" s="60"/>
      <c r="K1999" s="87"/>
      <c r="L1999" s="62"/>
      <c r="M1999" s="63"/>
      <c r="N1999" s="64"/>
      <c r="O1999" s="58"/>
      <c r="P1999" s="64"/>
      <c r="Q1999" s="58"/>
      <c r="R1999" s="52"/>
      <c r="S1999" s="60"/>
      <c r="T1999" s="60"/>
      <c r="U1999" s="60"/>
      <c r="V1999" s="60"/>
      <c r="W1999" s="20"/>
      <c r="X1999" s="19"/>
      <c r="Y1999" s="19"/>
      <c r="XEU1999" s="189"/>
      <c r="XEV1999" s="189"/>
      <c r="XEW1999" s="189"/>
      <c r="XEX1999" s="189"/>
      <c r="XEY1999" s="189"/>
      <c r="XEZ1999" s="189"/>
      <c r="XFA1999" s="189"/>
      <c r="XFB1999" s="189"/>
      <c r="XFC1999" s="189"/>
      <c r="XFD1999" s="189"/>
    </row>
    <row r="2000" spans="1:25 16375:16384" s="54" customFormat="1" ht="42" customHeight="1" x14ac:dyDescent="0.2">
      <c r="A2000" s="60"/>
      <c r="B2000" s="60"/>
      <c r="C2000" s="61"/>
      <c r="D2000" s="61"/>
      <c r="E2000" s="61"/>
      <c r="F2000" s="61"/>
      <c r="G2000" s="61"/>
      <c r="H2000" s="61"/>
      <c r="I2000" s="60"/>
      <c r="J2000" s="60"/>
      <c r="K2000" s="87"/>
      <c r="L2000" s="62"/>
      <c r="M2000" s="63"/>
      <c r="N2000" s="64"/>
      <c r="O2000" s="58"/>
      <c r="P2000" s="64"/>
      <c r="Q2000" s="58"/>
      <c r="R2000" s="52"/>
      <c r="S2000" s="60"/>
      <c r="T2000" s="60"/>
      <c r="U2000" s="60"/>
      <c r="V2000" s="60"/>
      <c r="W2000" s="20"/>
      <c r="X2000" s="19"/>
      <c r="Y2000" s="19"/>
      <c r="XEU2000" s="189"/>
      <c r="XEV2000" s="189"/>
      <c r="XEW2000" s="189"/>
      <c r="XEX2000" s="189"/>
      <c r="XEY2000" s="189"/>
      <c r="XEZ2000" s="189"/>
      <c r="XFA2000" s="189"/>
      <c r="XFB2000" s="189"/>
      <c r="XFC2000" s="189"/>
      <c r="XFD2000" s="189"/>
    </row>
  </sheetData>
  <sheetProtection password="FD46" sheet="1" objects="1" scenarios="1" formatCells="0" formatRows="0" insertRows="0" deleteRows="0" selectLockedCells="1" sort="0" autoFilter="0"/>
  <autoFilter ref="A5:V5"/>
  <dataConsolidate link="1"/>
  <mergeCells count="10">
    <mergeCell ref="A4:R4"/>
    <mergeCell ref="A3:R3"/>
    <mergeCell ref="P1:R1"/>
    <mergeCell ref="P2:R2"/>
    <mergeCell ref="S1:V4"/>
    <mergeCell ref="C1:J1"/>
    <mergeCell ref="A2:K2"/>
    <mergeCell ref="A1:B1"/>
    <mergeCell ref="L1:O1"/>
    <mergeCell ref="L2:O2"/>
  </mergeCells>
  <phoneticPr fontId="5" type="noConversion"/>
  <conditionalFormatting sqref="W6:Y1102">
    <cfRule type="cellIs" dxfId="8" priority="13" stopIfTrue="1" operator="equal">
      <formula>FALSE</formula>
    </cfRule>
  </conditionalFormatting>
  <conditionalFormatting sqref="W1:Y1102">
    <cfRule type="cellIs" dxfId="7" priority="9" stopIfTrue="1" operator="equal">
      <formula>TRUE</formula>
    </cfRule>
  </conditionalFormatting>
  <conditionalFormatting sqref="W1103:Y2000">
    <cfRule type="cellIs" dxfId="6" priority="2" stopIfTrue="1" operator="equal">
      <formula>FALSE</formula>
    </cfRule>
  </conditionalFormatting>
  <conditionalFormatting sqref="W1103:Y2000">
    <cfRule type="cellIs" dxfId="5" priority="1" stopIfTrue="1" operator="equal">
      <formula>TRUE</formula>
    </cfRule>
  </conditionalFormatting>
  <dataValidations xWindow="744" yWindow="639" count="14">
    <dataValidation allowBlank="1" showErrorMessage="1" sqref="L8:L999 A6:B999 I6:I999 P6:P999 N6:N999 T6:W999"/>
    <dataValidation type="list" showErrorMessage="1" sqref="G751:H999">
      <formula1 xml:space="preserve"> EX_HSCode</formula1>
    </dataValidation>
    <dataValidation type="list" allowBlank="1" showInputMessage="1" showErrorMessage="1" sqref="M14:M999 O6:O999 M7:M12">
      <formula1>EX_IvData</formula1>
    </dataValidation>
    <dataValidation type="list" allowBlank="1" showInputMessage="1" showErrorMessage="1" sqref="S5">
      <formula1>USBuyers</formula1>
    </dataValidation>
    <dataValidation type="list" showErrorMessage="1" error="Choese from drop down mune" sqref="C6:C999">
      <formula1 xml:space="preserve"> Material</formula1>
    </dataValidation>
    <dataValidation type="decimal" showErrorMessage="1" error="Entery must be number" sqref="K6:K999">
      <formula1>-9999999.9</formula1>
      <formula2>9999999.9</formula2>
    </dataValidation>
    <dataValidation type="decimal" allowBlank="1" showErrorMessage="1" sqref="J6:J999">
      <formula1>0.1</formula1>
      <formula2>999999.9</formula2>
    </dataValidation>
    <dataValidation type="list" showInputMessage="1" showErrorMessage="1" sqref="E6:E999">
      <formula1 xml:space="preserve"> EX_Products</formula1>
    </dataValidation>
    <dataValidation type="list" showInputMessage="1" showErrorMessage="1" sqref="D6:D999">
      <formula1 xml:space="preserve"> Gender</formula1>
    </dataValidation>
    <dataValidation type="list" showInputMessage="1" showErrorMessage="1" sqref="F6:F999">
      <formula1 xml:space="preserve"> Fabric</formula1>
    </dataValidation>
    <dataValidation showErrorMessage="1" sqref="G6:H750"/>
    <dataValidation type="list" showInputMessage="1" showErrorMessage="1" error="Entery must be number" sqref="R6:R999">
      <formula1>Currancy</formula1>
    </dataValidation>
    <dataValidation type="list" allowBlank="1" showInputMessage="1" showErrorMessage="1" sqref="Q6:Q999">
      <formula1>EX_Date</formula1>
    </dataValidation>
    <dataValidation type="list" allowBlank="1" showInputMessage="1" showErrorMessage="1" sqref="M6">
      <formula1>EX_IvData</formula1>
    </dataValidation>
  </dataValidations>
  <printOptions horizontalCentered="1"/>
  <pageMargins left="0.5" right="0.5" top="0.5" bottom="0.75" header="0.5" footer="0.5"/>
  <pageSetup paperSize="9" scale="54" fitToHeight="1000" orientation="landscape" r:id="rId1"/>
  <headerFooter alignWithMargins="0">
    <oddFooter>&amp;RPage &amp;P of &amp;N</oddFooter>
  </headerFooter>
  <colBreaks count="1" manualBreakCount="1">
    <brk id="18" max="997" man="1"/>
  </colBreaks>
  <legacyDrawing r:id="rId2"/>
  <extLst>
    <ext xmlns:x14="http://schemas.microsoft.com/office/spreadsheetml/2009/9/main" uri="{CCE6A557-97BC-4b89-ADB6-D9C93CAAB3DF}">
      <x14:dataValidations xmlns:xm="http://schemas.microsoft.com/office/excel/2006/main" xWindow="744" yWindow="639" count="1">
        <x14:dataValidation type="list" allowBlank="1" showInputMessage="1" showErrorMessage="1">
          <x14:formula1>
            <xm:f>___Data!$C$5:$C$111</xm:f>
          </x14:formula1>
          <xm:sqref>M13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Y1001"/>
  <sheetViews>
    <sheetView zoomScale="85" zoomScaleNormal="85" zoomScaleSheetLayoutView="85" workbookViewId="0">
      <pane ySplit="6" topLeftCell="A7" activePane="bottomLeft" state="frozen"/>
      <selection activeCell="B7" sqref="B7:G8"/>
      <selection pane="bottomLeft" activeCell="F8" sqref="F8"/>
    </sheetView>
  </sheetViews>
  <sheetFormatPr defaultColWidth="10.5703125" defaultRowHeight="0" customHeight="1" zeroHeight="1" x14ac:dyDescent="0.2"/>
  <cols>
    <col min="1" max="1" width="7.42578125" style="3" customWidth="1"/>
    <col min="2" max="2" width="40.5703125" style="3" customWidth="1"/>
    <col min="3" max="3" width="22.28515625" style="3" hidden="1" customWidth="1"/>
    <col min="4" max="4" width="18" style="3" customWidth="1"/>
    <col min="5" max="6" width="10.42578125" style="3" customWidth="1"/>
    <col min="7" max="7" width="16.5703125" style="4" customWidth="1"/>
    <col min="8" max="8" width="11.8554687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5" width="24.140625" style="3" customWidth="1"/>
    <col min="16" max="16" width="16.42578125" style="7" customWidth="1"/>
    <col min="17" max="17" width="18.7109375" style="8" customWidth="1"/>
    <col min="18" max="18" width="12.7109375" style="3" customWidth="1"/>
    <col min="19" max="19" width="18.5703125" style="3" customWidth="1"/>
    <col min="20" max="20" width="27.140625" style="3" bestFit="1" customWidth="1"/>
    <col min="21" max="21" width="6.42578125" style="49" hidden="1" customWidth="1"/>
    <col min="22" max="22" width="5.28515625" style="49" hidden="1" customWidth="1"/>
    <col min="23" max="23" width="10.5703125" style="18" hidden="1" customWidth="1"/>
    <col min="24" max="24" width="14.28515625" style="43" hidden="1" customWidth="1"/>
    <col min="25" max="25" width="16" style="43" hidden="1" customWidth="1"/>
    <col min="26" max="41" width="10.5703125" style="18" customWidth="1"/>
    <col min="42" max="16384" width="10.5703125" style="18"/>
  </cols>
  <sheetData>
    <row r="1" spans="1:25" ht="34.5" customHeight="1" thickBot="1" x14ac:dyDescent="0.25">
      <c r="A1" s="292" t="s">
        <v>785</v>
      </c>
      <c r="B1" s="292"/>
      <c r="C1" s="292"/>
      <c r="D1" s="292"/>
      <c r="E1" s="292"/>
      <c r="F1" s="292"/>
      <c r="G1" s="141">
        <f>X6</f>
        <v>0</v>
      </c>
      <c r="H1" s="293" t="s">
        <v>917</v>
      </c>
      <c r="I1" s="293"/>
      <c r="J1" s="293"/>
      <c r="K1" s="293"/>
      <c r="L1" s="293"/>
      <c r="M1" s="293"/>
      <c r="N1" s="293"/>
      <c r="O1" s="293"/>
      <c r="P1" s="293"/>
      <c r="Q1" s="293"/>
      <c r="R1" s="294"/>
      <c r="S1" s="300" t="s">
        <v>619</v>
      </c>
      <c r="T1" s="301"/>
    </row>
    <row r="2" spans="1:25" s="1" customFormat="1" ht="34.5" customHeight="1" thickBot="1" x14ac:dyDescent="0.25">
      <c r="A2" s="292" t="s">
        <v>786</v>
      </c>
      <c r="B2" s="292"/>
      <c r="C2" s="292"/>
      <c r="D2" s="292"/>
      <c r="E2" s="292"/>
      <c r="F2" s="292"/>
      <c r="G2" s="141">
        <f>Y6</f>
        <v>0</v>
      </c>
      <c r="H2" s="295"/>
      <c r="I2" s="295"/>
      <c r="J2" s="295"/>
      <c r="K2" s="295"/>
      <c r="L2" s="295"/>
      <c r="M2" s="295"/>
      <c r="N2" s="295"/>
      <c r="O2" s="295"/>
      <c r="P2" s="295"/>
      <c r="Q2" s="295"/>
      <c r="R2" s="296"/>
      <c r="S2" s="302"/>
      <c r="T2" s="303"/>
      <c r="U2" s="50"/>
      <c r="V2" s="50"/>
      <c r="X2" s="42"/>
      <c r="Y2" s="42"/>
    </row>
    <row r="3" spans="1:25" s="2" customFormat="1" ht="39" customHeight="1" thickBot="1" x14ac:dyDescent="0.25">
      <c r="A3" s="297" t="s">
        <v>620</v>
      </c>
      <c r="B3" s="298"/>
      <c r="C3" s="298"/>
      <c r="D3" s="299"/>
      <c r="E3" s="306" t="s">
        <v>621</v>
      </c>
      <c r="F3" s="307"/>
      <c r="G3" s="308"/>
      <c r="H3" s="297" t="s">
        <v>630</v>
      </c>
      <c r="I3" s="298"/>
      <c r="J3" s="298"/>
      <c r="K3" s="298"/>
      <c r="L3" s="298"/>
      <c r="M3" s="298"/>
      <c r="N3" s="298"/>
      <c r="O3" s="298"/>
      <c r="P3" s="298"/>
      <c r="Q3" s="298"/>
      <c r="R3" s="299"/>
      <c r="S3" s="304"/>
      <c r="T3" s="305"/>
      <c r="U3" s="49"/>
      <c r="V3" s="49"/>
      <c r="X3" s="51" t="s">
        <v>764</v>
      </c>
      <c r="Y3" s="51" t="s">
        <v>765</v>
      </c>
    </row>
    <row r="4" spans="1:25" s="2" customFormat="1" ht="13.5" thickBot="1" x14ac:dyDescent="0.25">
      <c r="A4" s="309" t="str">
        <f>IFERROR(VLOOKUP(___Summary!B8, ___Data!V5:X644,1,FALSE), "")</f>
        <v/>
      </c>
      <c r="B4" s="310"/>
      <c r="C4" s="310"/>
      <c r="D4" s="310"/>
      <c r="E4" s="310"/>
      <c r="F4" s="310"/>
      <c r="G4" s="310"/>
      <c r="H4" s="310"/>
      <c r="I4" s="310"/>
      <c r="J4" s="310"/>
      <c r="K4" s="310"/>
      <c r="L4" s="310"/>
      <c r="M4" s="310"/>
      <c r="N4" s="310"/>
      <c r="O4" s="310"/>
      <c r="P4" s="310"/>
      <c r="Q4" s="310"/>
      <c r="R4" s="310"/>
      <c r="S4" s="164"/>
      <c r="T4" s="165"/>
      <c r="U4" s="49"/>
      <c r="V4" s="49"/>
      <c r="X4" s="51"/>
      <c r="Y4" s="51"/>
    </row>
    <row r="5" spans="1:25" s="2" customFormat="1" ht="13.5" thickBot="1" x14ac:dyDescent="0.25">
      <c r="A5" s="289" t="str">
        <f>IFERROR(VLOOKUP(___Summary!B8, ___Data!V5:X644,2,FALSE), ""  )</f>
        <v/>
      </c>
      <c r="B5" s="290"/>
      <c r="C5" s="290"/>
      <c r="D5" s="290"/>
      <c r="E5" s="290"/>
      <c r="F5" s="290"/>
      <c r="G5" s="290"/>
      <c r="H5" s="290"/>
      <c r="I5" s="290"/>
      <c r="J5" s="290"/>
      <c r="K5" s="290"/>
      <c r="L5" s="290"/>
      <c r="M5" s="290"/>
      <c r="N5" s="290"/>
      <c r="O5" s="290"/>
      <c r="P5" s="290"/>
      <c r="Q5" s="290"/>
      <c r="R5" s="291"/>
      <c r="S5" s="164"/>
      <c r="T5" s="165"/>
      <c r="U5" s="49"/>
      <c r="V5" s="49"/>
      <c r="X5" s="51"/>
      <c r="Y5" s="51"/>
    </row>
    <row r="6" spans="1:25" s="2" customFormat="1" ht="64.5" thickBot="1" x14ac:dyDescent="0.25">
      <c r="A6" s="142" t="s">
        <v>496</v>
      </c>
      <c r="B6" s="142" t="s">
        <v>622</v>
      </c>
      <c r="C6" s="142" t="s">
        <v>439</v>
      </c>
      <c r="D6" s="142" t="s">
        <v>349</v>
      </c>
      <c r="E6" s="142" t="s">
        <v>444</v>
      </c>
      <c r="F6" s="142" t="s">
        <v>441</v>
      </c>
      <c r="G6" s="143" t="s">
        <v>623</v>
      </c>
      <c r="H6" s="144" t="s">
        <v>868</v>
      </c>
      <c r="I6" s="166" t="s">
        <v>624</v>
      </c>
      <c r="J6" s="145" t="s">
        <v>625</v>
      </c>
      <c r="K6" s="146" t="s">
        <v>869</v>
      </c>
      <c r="L6" s="147" t="s">
        <v>747</v>
      </c>
      <c r="M6" s="148" t="s">
        <v>626</v>
      </c>
      <c r="N6" s="142" t="s">
        <v>627</v>
      </c>
      <c r="O6" s="142" t="s">
        <v>84</v>
      </c>
      <c r="P6" s="142" t="s">
        <v>83</v>
      </c>
      <c r="Q6" s="149" t="s">
        <v>498</v>
      </c>
      <c r="R6" s="144" t="s">
        <v>443</v>
      </c>
      <c r="S6" s="150" t="s">
        <v>628</v>
      </c>
      <c r="T6" s="151" t="s">
        <v>629</v>
      </c>
      <c r="U6" s="49"/>
      <c r="V6" s="49"/>
      <c r="X6" s="42">
        <f xml:space="preserve"> SUM(X7:X1001)</f>
        <v>0</v>
      </c>
      <c r="Y6" s="42">
        <f xml:space="preserve"> SUM(Y7:Y1001)</f>
        <v>0</v>
      </c>
    </row>
    <row r="7" spans="1:25" ht="39.950000000000003" customHeight="1" x14ac:dyDescent="0.2">
      <c r="A7" s="76"/>
      <c r="B7" s="76"/>
      <c r="C7" s="76"/>
      <c r="D7" s="76"/>
      <c r="E7" s="76"/>
      <c r="F7" s="76"/>
      <c r="G7" s="88"/>
      <c r="H7" s="77"/>
      <c r="I7" s="167"/>
      <c r="J7" s="78"/>
      <c r="K7" s="79"/>
      <c r="L7" s="102"/>
      <c r="M7" s="80"/>
      <c r="N7" s="78"/>
      <c r="O7" s="76"/>
      <c r="P7" s="79"/>
      <c r="Q7" s="78"/>
      <c r="R7" s="78"/>
      <c r="S7" s="78"/>
      <c r="T7" s="78"/>
      <c r="U7" s="19" t="b">
        <f>N7&gt;___Summary!B10</f>
        <v>0</v>
      </c>
      <c r="V7" s="19" t="b">
        <f>Q7&gt;=N7</f>
        <v>1</v>
      </c>
      <c r="X7" s="43">
        <f xml:space="preserve"> IF(H7 = "Direct", G7, 0)</f>
        <v>0</v>
      </c>
      <c r="Y7" s="43">
        <f xml:space="preserve"> IF(H7 = "Indirect", G7, 0 )</f>
        <v>0</v>
      </c>
    </row>
    <row r="8" spans="1:25" ht="39.950000000000003" customHeight="1" x14ac:dyDescent="0.2">
      <c r="A8" s="44"/>
      <c r="B8" s="44"/>
      <c r="C8" s="44"/>
      <c r="D8" s="44"/>
      <c r="E8" s="44"/>
      <c r="F8" s="44"/>
      <c r="G8" s="89"/>
      <c r="H8" s="45"/>
      <c r="I8" s="47"/>
      <c r="J8" s="46"/>
      <c r="K8" s="47"/>
      <c r="L8" s="103" t="s">
        <v>859</v>
      </c>
      <c r="M8" s="48"/>
      <c r="N8" s="46"/>
      <c r="O8" s="44"/>
      <c r="P8" s="47"/>
      <c r="Q8" s="46"/>
      <c r="R8" s="46"/>
      <c r="S8" s="46"/>
      <c r="T8" s="46"/>
      <c r="U8" s="19" t="b">
        <f>N8&gt;___Summary!B11</f>
        <v>0</v>
      </c>
      <c r="V8" s="19" t="b">
        <f>Q8&gt;=N8</f>
        <v>1</v>
      </c>
      <c r="X8" s="43">
        <f t="shared" ref="X8:X71" si="0" xml:space="preserve"> IF(H8 = "Direct", G8, 0)</f>
        <v>0</v>
      </c>
      <c r="Y8" s="43">
        <f t="shared" ref="Y8:Y71" si="1" xml:space="preserve"> IF(H8 = "Indirect", G8, 0 )</f>
        <v>0</v>
      </c>
    </row>
    <row r="9" spans="1:25" ht="39.950000000000003" customHeight="1" x14ac:dyDescent="0.2">
      <c r="A9" s="44"/>
      <c r="B9" s="44"/>
      <c r="C9" s="44"/>
      <c r="D9" s="44"/>
      <c r="E9" s="44"/>
      <c r="F9" s="44"/>
      <c r="G9" s="89"/>
      <c r="H9" s="45"/>
      <c r="I9" s="47"/>
      <c r="J9" s="46"/>
      <c r="K9" s="47"/>
      <c r="L9" s="47"/>
      <c r="M9" s="48"/>
      <c r="N9" s="46"/>
      <c r="O9" s="44"/>
      <c r="P9" s="47"/>
      <c r="Q9" s="46"/>
      <c r="R9" s="46"/>
      <c r="S9" s="46"/>
      <c r="T9" s="46"/>
      <c r="U9" s="19" t="b">
        <f>N9&gt;___Summary!B12</f>
        <v>0</v>
      </c>
      <c r="V9" s="19" t="b">
        <f>Q9&gt;=N9</f>
        <v>1</v>
      </c>
      <c r="X9" s="43">
        <f t="shared" si="0"/>
        <v>0</v>
      </c>
      <c r="Y9" s="43">
        <f t="shared" si="1"/>
        <v>0</v>
      </c>
    </row>
    <row r="10" spans="1:25" ht="39.950000000000003" customHeight="1" x14ac:dyDescent="0.2">
      <c r="A10" s="44"/>
      <c r="B10" s="44"/>
      <c r="C10" s="44"/>
      <c r="D10" s="44"/>
      <c r="E10" s="44"/>
      <c r="F10" s="44"/>
      <c r="G10" s="89"/>
      <c r="H10" s="45"/>
      <c r="I10" s="47"/>
      <c r="J10" s="46"/>
      <c r="K10" s="47"/>
      <c r="L10" s="47"/>
      <c r="M10" s="48"/>
      <c r="N10" s="46"/>
      <c r="O10" s="44"/>
      <c r="P10" s="47"/>
      <c r="Q10" s="46"/>
      <c r="R10" s="46"/>
      <c r="S10" s="46"/>
      <c r="T10" s="46"/>
      <c r="U10" s="19" t="b">
        <f>N10&gt;___Summary!B13</f>
        <v>0</v>
      </c>
      <c r="V10" s="19" t="b">
        <f t="shared" ref="V10:V73" si="2">Q10&gt;=N10</f>
        <v>1</v>
      </c>
      <c r="X10" s="43">
        <f t="shared" si="0"/>
        <v>0</v>
      </c>
      <c r="Y10" s="43">
        <f t="shared" si="1"/>
        <v>0</v>
      </c>
    </row>
    <row r="11" spans="1:25" ht="39.950000000000003" customHeight="1" x14ac:dyDescent="0.2">
      <c r="A11" s="44"/>
      <c r="B11" s="44"/>
      <c r="C11" s="44"/>
      <c r="D11" s="44"/>
      <c r="E11" s="44"/>
      <c r="F11" s="44"/>
      <c r="G11" s="89"/>
      <c r="H11" s="45"/>
      <c r="I11" s="47"/>
      <c r="J11" s="46"/>
      <c r="K11" s="47"/>
      <c r="L11" s="47"/>
      <c r="M11" s="48"/>
      <c r="N11" s="46"/>
      <c r="O11" s="44"/>
      <c r="P11" s="47"/>
      <c r="Q11" s="46"/>
      <c r="R11" s="46"/>
      <c r="S11" s="46"/>
      <c r="T11" s="46"/>
      <c r="U11" s="19" t="b">
        <f>N11&gt;___Summary!B14</f>
        <v>0</v>
      </c>
      <c r="V11" s="19" t="b">
        <f t="shared" si="2"/>
        <v>1</v>
      </c>
      <c r="X11" s="43">
        <f t="shared" si="0"/>
        <v>0</v>
      </c>
      <c r="Y11" s="43">
        <f t="shared" si="1"/>
        <v>0</v>
      </c>
    </row>
    <row r="12" spans="1:25" ht="39.950000000000003" customHeight="1" x14ac:dyDescent="0.2">
      <c r="A12" s="44"/>
      <c r="B12" s="44"/>
      <c r="C12" s="44"/>
      <c r="D12" s="44"/>
      <c r="E12" s="44"/>
      <c r="F12" s="44"/>
      <c r="G12" s="89"/>
      <c r="H12" s="45"/>
      <c r="I12" s="47"/>
      <c r="J12" s="46"/>
      <c r="K12" s="47"/>
      <c r="L12" s="47"/>
      <c r="M12" s="48"/>
      <c r="N12" s="46"/>
      <c r="O12" s="44"/>
      <c r="P12" s="47"/>
      <c r="Q12" s="46"/>
      <c r="R12" s="46"/>
      <c r="S12" s="46"/>
      <c r="T12" s="46"/>
      <c r="U12" s="19" t="b">
        <f>N12&gt;___Summary!B15</f>
        <v>0</v>
      </c>
      <c r="V12" s="19" t="b">
        <f t="shared" si="2"/>
        <v>1</v>
      </c>
      <c r="X12" s="43">
        <f t="shared" si="0"/>
        <v>0</v>
      </c>
      <c r="Y12" s="43">
        <f t="shared" si="1"/>
        <v>0</v>
      </c>
    </row>
    <row r="13" spans="1:25" ht="39.950000000000003" customHeight="1" x14ac:dyDescent="0.2">
      <c r="A13" s="44"/>
      <c r="B13" s="44"/>
      <c r="C13" s="44"/>
      <c r="D13" s="44"/>
      <c r="E13" s="44"/>
      <c r="F13" s="44"/>
      <c r="G13" s="89"/>
      <c r="H13" s="45"/>
      <c r="I13" s="47"/>
      <c r="J13" s="46"/>
      <c r="K13" s="47"/>
      <c r="L13" s="47"/>
      <c r="M13" s="48"/>
      <c r="N13" s="46"/>
      <c r="O13" s="44"/>
      <c r="P13" s="47"/>
      <c r="Q13" s="46"/>
      <c r="R13" s="46"/>
      <c r="S13" s="46"/>
      <c r="T13" s="46"/>
      <c r="U13" s="19" t="b">
        <f>N13&gt;___Summary!B16</f>
        <v>0</v>
      </c>
      <c r="V13" s="19" t="b">
        <f t="shared" si="2"/>
        <v>1</v>
      </c>
      <c r="X13" s="43">
        <f t="shared" si="0"/>
        <v>0</v>
      </c>
      <c r="Y13" s="43">
        <f t="shared" si="1"/>
        <v>0</v>
      </c>
    </row>
    <row r="14" spans="1:25" ht="39.950000000000003" customHeight="1" x14ac:dyDescent="0.2">
      <c r="A14" s="44"/>
      <c r="B14" s="44"/>
      <c r="C14" s="44"/>
      <c r="D14" s="44"/>
      <c r="E14" s="44"/>
      <c r="F14" s="44"/>
      <c r="G14" s="89"/>
      <c r="H14" s="45"/>
      <c r="I14" s="47"/>
      <c r="J14" s="46"/>
      <c r="K14" s="47"/>
      <c r="L14" s="47"/>
      <c r="M14" s="48"/>
      <c r="N14" s="46"/>
      <c r="O14" s="44"/>
      <c r="P14" s="47"/>
      <c r="Q14" s="46"/>
      <c r="R14" s="46"/>
      <c r="S14" s="46"/>
      <c r="T14" s="46"/>
      <c r="U14" s="19" t="b">
        <f>N14&gt;___Summary!B17</f>
        <v>0</v>
      </c>
      <c r="V14" s="19" t="b">
        <f t="shared" si="2"/>
        <v>1</v>
      </c>
      <c r="X14" s="43">
        <f t="shared" si="0"/>
        <v>0</v>
      </c>
      <c r="Y14" s="43">
        <f t="shared" si="1"/>
        <v>0</v>
      </c>
    </row>
    <row r="15" spans="1:25" ht="39.950000000000003" customHeight="1" x14ac:dyDescent="0.2">
      <c r="A15" s="44"/>
      <c r="B15" s="44"/>
      <c r="C15" s="44"/>
      <c r="D15" s="44"/>
      <c r="E15" s="44"/>
      <c r="F15" s="44"/>
      <c r="G15" s="89"/>
      <c r="H15" s="45"/>
      <c r="I15" s="47"/>
      <c r="J15" s="46"/>
      <c r="K15" s="47"/>
      <c r="L15" s="47"/>
      <c r="M15" s="48"/>
      <c r="N15" s="46"/>
      <c r="O15" s="44"/>
      <c r="P15" s="47"/>
      <c r="Q15" s="46"/>
      <c r="R15" s="46"/>
      <c r="S15" s="46"/>
      <c r="T15" s="46"/>
      <c r="U15" s="19" t="b">
        <f>N15&gt;___Summary!B18</f>
        <v>0</v>
      </c>
      <c r="V15" s="19" t="b">
        <f t="shared" si="2"/>
        <v>1</v>
      </c>
      <c r="X15" s="43">
        <f t="shared" si="0"/>
        <v>0</v>
      </c>
      <c r="Y15" s="43">
        <f t="shared" si="1"/>
        <v>0</v>
      </c>
    </row>
    <row r="16" spans="1:25" ht="39.950000000000003" customHeight="1" x14ac:dyDescent="0.2">
      <c r="A16" s="44"/>
      <c r="B16" s="44"/>
      <c r="C16" s="44"/>
      <c r="D16" s="44"/>
      <c r="E16" s="44"/>
      <c r="F16" s="44"/>
      <c r="G16" s="89"/>
      <c r="H16" s="45"/>
      <c r="I16" s="47"/>
      <c r="J16" s="46"/>
      <c r="K16" s="47"/>
      <c r="L16" s="47"/>
      <c r="M16" s="48"/>
      <c r="N16" s="46"/>
      <c r="O16" s="44"/>
      <c r="P16" s="47"/>
      <c r="Q16" s="46"/>
      <c r="R16" s="46"/>
      <c r="S16" s="46"/>
      <c r="T16" s="46"/>
      <c r="U16" s="19" t="b">
        <f>N16&gt;___Summary!B19</f>
        <v>0</v>
      </c>
      <c r="V16" s="19" t="b">
        <f t="shared" si="2"/>
        <v>1</v>
      </c>
      <c r="X16" s="43">
        <f t="shared" si="0"/>
        <v>0</v>
      </c>
      <c r="Y16" s="43">
        <f t="shared" si="1"/>
        <v>0</v>
      </c>
    </row>
    <row r="17" spans="1:25" ht="39.950000000000003" customHeight="1" x14ac:dyDescent="0.2">
      <c r="A17" s="44"/>
      <c r="B17" s="44"/>
      <c r="C17" s="44"/>
      <c r="D17" s="44"/>
      <c r="E17" s="44"/>
      <c r="F17" s="44"/>
      <c r="G17" s="89"/>
      <c r="H17" s="45"/>
      <c r="I17" s="47"/>
      <c r="J17" s="46"/>
      <c r="K17" s="47"/>
      <c r="L17" s="47"/>
      <c r="M17" s="48"/>
      <c r="N17" s="46"/>
      <c r="O17" s="44"/>
      <c r="P17" s="47"/>
      <c r="Q17" s="46"/>
      <c r="R17" s="46"/>
      <c r="S17" s="46"/>
      <c r="T17" s="46"/>
      <c r="U17" s="19" t="b">
        <f>N17&gt;___Summary!B20</f>
        <v>0</v>
      </c>
      <c r="V17" s="19" t="b">
        <f t="shared" si="2"/>
        <v>1</v>
      </c>
      <c r="X17" s="43">
        <f t="shared" si="0"/>
        <v>0</v>
      </c>
      <c r="Y17" s="43">
        <f t="shared" si="1"/>
        <v>0</v>
      </c>
    </row>
    <row r="18" spans="1:25" ht="39.950000000000003" customHeight="1" x14ac:dyDescent="0.2">
      <c r="A18" s="44"/>
      <c r="B18" s="44"/>
      <c r="C18" s="44"/>
      <c r="D18" s="44"/>
      <c r="E18" s="44"/>
      <c r="F18" s="44"/>
      <c r="G18" s="89"/>
      <c r="H18" s="45"/>
      <c r="I18" s="47"/>
      <c r="J18" s="46"/>
      <c r="K18" s="47"/>
      <c r="L18" s="47"/>
      <c r="M18" s="48"/>
      <c r="N18" s="46"/>
      <c r="O18" s="44"/>
      <c r="P18" s="47"/>
      <c r="Q18" s="46"/>
      <c r="R18" s="46"/>
      <c r="S18" s="46"/>
      <c r="T18" s="46"/>
      <c r="U18" s="19" t="b">
        <f>N18&gt;___Summary!B21</f>
        <v>0</v>
      </c>
      <c r="V18" s="19" t="b">
        <f t="shared" si="2"/>
        <v>1</v>
      </c>
      <c r="X18" s="43">
        <f t="shared" si="0"/>
        <v>0</v>
      </c>
      <c r="Y18" s="43">
        <f t="shared" si="1"/>
        <v>0</v>
      </c>
    </row>
    <row r="19" spans="1:25" ht="39.950000000000003" customHeight="1" x14ac:dyDescent="0.2">
      <c r="A19" s="44"/>
      <c r="B19" s="44"/>
      <c r="C19" s="44"/>
      <c r="D19" s="44"/>
      <c r="E19" s="44"/>
      <c r="F19" s="44"/>
      <c r="G19" s="89"/>
      <c r="H19" s="45"/>
      <c r="I19" s="47"/>
      <c r="J19" s="46"/>
      <c r="K19" s="47"/>
      <c r="L19" s="47"/>
      <c r="M19" s="48"/>
      <c r="N19" s="46"/>
      <c r="O19" s="44"/>
      <c r="P19" s="47"/>
      <c r="Q19" s="46"/>
      <c r="R19" s="46"/>
      <c r="S19" s="46"/>
      <c r="T19" s="46"/>
      <c r="U19" s="19" t="b">
        <f>N19&gt;___Summary!B22</f>
        <v>0</v>
      </c>
      <c r="V19" s="19" t="b">
        <f t="shared" si="2"/>
        <v>1</v>
      </c>
      <c r="X19" s="43">
        <f t="shared" si="0"/>
        <v>0</v>
      </c>
      <c r="Y19" s="43">
        <f t="shared" si="1"/>
        <v>0</v>
      </c>
    </row>
    <row r="20" spans="1:25" ht="39.950000000000003" customHeight="1" x14ac:dyDescent="0.2">
      <c r="A20" s="44"/>
      <c r="B20" s="44"/>
      <c r="C20" s="44"/>
      <c r="D20" s="44"/>
      <c r="E20" s="44"/>
      <c r="F20" s="44"/>
      <c r="G20" s="89"/>
      <c r="H20" s="45"/>
      <c r="I20" s="47"/>
      <c r="J20" s="46"/>
      <c r="K20" s="47"/>
      <c r="L20" s="47"/>
      <c r="M20" s="48"/>
      <c r="N20" s="46"/>
      <c r="O20" s="44"/>
      <c r="P20" s="47"/>
      <c r="Q20" s="46"/>
      <c r="R20" s="46"/>
      <c r="S20" s="46"/>
      <c r="T20" s="46"/>
      <c r="U20" s="19" t="b">
        <f>N20&gt;___Summary!B23</f>
        <v>0</v>
      </c>
      <c r="V20" s="19" t="b">
        <f t="shared" si="2"/>
        <v>1</v>
      </c>
      <c r="X20" s="43">
        <f t="shared" si="0"/>
        <v>0</v>
      </c>
      <c r="Y20" s="43">
        <f t="shared" si="1"/>
        <v>0</v>
      </c>
    </row>
    <row r="21" spans="1:25" ht="39.950000000000003" customHeight="1" x14ac:dyDescent="0.2">
      <c r="A21" s="44"/>
      <c r="B21" s="44"/>
      <c r="C21" s="44"/>
      <c r="D21" s="44"/>
      <c r="E21" s="44"/>
      <c r="F21" s="44"/>
      <c r="G21" s="89"/>
      <c r="H21" s="45"/>
      <c r="I21" s="47"/>
      <c r="J21" s="46"/>
      <c r="K21" s="47"/>
      <c r="L21" s="47"/>
      <c r="M21" s="48"/>
      <c r="N21" s="46"/>
      <c r="O21" s="44"/>
      <c r="P21" s="47"/>
      <c r="Q21" s="46"/>
      <c r="R21" s="46"/>
      <c r="S21" s="46"/>
      <c r="T21" s="46"/>
      <c r="U21" s="19" t="b">
        <f>N21&gt;___Summary!B24</f>
        <v>0</v>
      </c>
      <c r="V21" s="19" t="b">
        <f t="shared" si="2"/>
        <v>1</v>
      </c>
      <c r="X21" s="43">
        <f t="shared" si="0"/>
        <v>0</v>
      </c>
      <c r="Y21" s="43">
        <f t="shared" si="1"/>
        <v>0</v>
      </c>
    </row>
    <row r="22" spans="1:25" ht="39.950000000000003" customHeight="1" x14ac:dyDescent="0.2">
      <c r="A22" s="44"/>
      <c r="B22" s="44"/>
      <c r="C22" s="44"/>
      <c r="D22" s="44"/>
      <c r="E22" s="44"/>
      <c r="F22" s="44"/>
      <c r="G22" s="89"/>
      <c r="H22" s="45"/>
      <c r="I22" s="47"/>
      <c r="J22" s="46"/>
      <c r="K22" s="47"/>
      <c r="L22" s="47"/>
      <c r="M22" s="48"/>
      <c r="N22" s="46"/>
      <c r="O22" s="44"/>
      <c r="P22" s="47"/>
      <c r="Q22" s="46"/>
      <c r="R22" s="46"/>
      <c r="S22" s="46"/>
      <c r="T22" s="46"/>
      <c r="U22" s="19" t="b">
        <f>N22&gt;___Summary!B25</f>
        <v>0</v>
      </c>
      <c r="V22" s="19" t="b">
        <f t="shared" si="2"/>
        <v>1</v>
      </c>
      <c r="X22" s="43">
        <f t="shared" si="0"/>
        <v>0</v>
      </c>
      <c r="Y22" s="43">
        <f t="shared" si="1"/>
        <v>0</v>
      </c>
    </row>
    <row r="23" spans="1:25" ht="39.950000000000003" customHeight="1" x14ac:dyDescent="0.2">
      <c r="A23" s="44"/>
      <c r="B23" s="44"/>
      <c r="C23" s="44"/>
      <c r="D23" s="44"/>
      <c r="E23" s="44"/>
      <c r="F23" s="44"/>
      <c r="G23" s="89"/>
      <c r="H23" s="45"/>
      <c r="I23" s="47"/>
      <c r="J23" s="46"/>
      <c r="K23" s="47"/>
      <c r="L23" s="47"/>
      <c r="M23" s="48"/>
      <c r="N23" s="46"/>
      <c r="O23" s="44"/>
      <c r="P23" s="47"/>
      <c r="Q23" s="46"/>
      <c r="R23" s="46"/>
      <c r="S23" s="46"/>
      <c r="T23" s="46"/>
      <c r="U23" s="19" t="b">
        <f>N23&gt;___Summary!B26</f>
        <v>0</v>
      </c>
      <c r="V23" s="19" t="b">
        <f t="shared" si="2"/>
        <v>1</v>
      </c>
      <c r="X23" s="43">
        <f t="shared" si="0"/>
        <v>0</v>
      </c>
      <c r="Y23" s="43">
        <f t="shared" si="1"/>
        <v>0</v>
      </c>
    </row>
    <row r="24" spans="1:25" ht="39.950000000000003" customHeight="1" x14ac:dyDescent="0.2">
      <c r="A24" s="44"/>
      <c r="B24" s="44"/>
      <c r="C24" s="44"/>
      <c r="D24" s="44"/>
      <c r="E24" s="44"/>
      <c r="F24" s="44"/>
      <c r="G24" s="89"/>
      <c r="H24" s="45"/>
      <c r="I24" s="47"/>
      <c r="J24" s="46"/>
      <c r="K24" s="47"/>
      <c r="L24" s="47"/>
      <c r="M24" s="48"/>
      <c r="N24" s="46"/>
      <c r="O24" s="44"/>
      <c r="P24" s="47"/>
      <c r="Q24" s="46"/>
      <c r="R24" s="46"/>
      <c r="S24" s="46"/>
      <c r="T24" s="46"/>
      <c r="U24" s="19" t="b">
        <f>N24&gt;___Summary!B27</f>
        <v>0</v>
      </c>
      <c r="V24" s="19" t="b">
        <f t="shared" si="2"/>
        <v>1</v>
      </c>
      <c r="X24" s="43">
        <f t="shared" si="0"/>
        <v>0</v>
      </c>
      <c r="Y24" s="43">
        <f t="shared" si="1"/>
        <v>0</v>
      </c>
    </row>
    <row r="25" spans="1:25" ht="39.950000000000003" customHeight="1" x14ac:dyDescent="0.2">
      <c r="A25" s="44"/>
      <c r="B25" s="44"/>
      <c r="C25" s="44"/>
      <c r="D25" s="44"/>
      <c r="E25" s="44"/>
      <c r="F25" s="44"/>
      <c r="G25" s="89"/>
      <c r="H25" s="45"/>
      <c r="I25" s="47"/>
      <c r="J25" s="46"/>
      <c r="K25" s="47"/>
      <c r="L25" s="47"/>
      <c r="M25" s="48"/>
      <c r="N25" s="46"/>
      <c r="O25" s="44"/>
      <c r="P25" s="47"/>
      <c r="Q25" s="46"/>
      <c r="R25" s="46"/>
      <c r="S25" s="46"/>
      <c r="T25" s="46"/>
      <c r="U25" s="19" t="b">
        <f>N25&gt;___Summary!B28</f>
        <v>0</v>
      </c>
      <c r="V25" s="19" t="b">
        <f t="shared" si="2"/>
        <v>1</v>
      </c>
      <c r="X25" s="43">
        <f t="shared" si="0"/>
        <v>0</v>
      </c>
      <c r="Y25" s="43">
        <f t="shared" si="1"/>
        <v>0</v>
      </c>
    </row>
    <row r="26" spans="1:25" ht="39.950000000000003" customHeight="1" x14ac:dyDescent="0.2">
      <c r="A26" s="44"/>
      <c r="B26" s="44"/>
      <c r="C26" s="44"/>
      <c r="D26" s="44"/>
      <c r="E26" s="44"/>
      <c r="F26" s="44"/>
      <c r="G26" s="89"/>
      <c r="H26" s="45"/>
      <c r="I26" s="47"/>
      <c r="J26" s="46"/>
      <c r="K26" s="47"/>
      <c r="L26" s="47"/>
      <c r="M26" s="48"/>
      <c r="N26" s="46"/>
      <c r="O26" s="44"/>
      <c r="P26" s="47"/>
      <c r="Q26" s="46"/>
      <c r="R26" s="46"/>
      <c r="S26" s="46"/>
      <c r="T26" s="46"/>
      <c r="U26" s="19" t="b">
        <f>N26&gt;___Summary!B29</f>
        <v>0</v>
      </c>
      <c r="V26" s="19" t="b">
        <f t="shared" si="2"/>
        <v>1</v>
      </c>
      <c r="X26" s="43">
        <f t="shared" si="0"/>
        <v>0</v>
      </c>
      <c r="Y26" s="43">
        <f t="shared" si="1"/>
        <v>0</v>
      </c>
    </row>
    <row r="27" spans="1:25" ht="39.950000000000003" customHeight="1" x14ac:dyDescent="0.2">
      <c r="A27" s="44"/>
      <c r="B27" s="44"/>
      <c r="C27" s="44"/>
      <c r="D27" s="44"/>
      <c r="E27" s="44"/>
      <c r="F27" s="44"/>
      <c r="G27" s="89"/>
      <c r="H27" s="45"/>
      <c r="I27" s="47"/>
      <c r="J27" s="46"/>
      <c r="K27" s="47"/>
      <c r="L27" s="47"/>
      <c r="M27" s="48"/>
      <c r="N27" s="46"/>
      <c r="O27" s="44"/>
      <c r="P27" s="47"/>
      <c r="Q27" s="46"/>
      <c r="R27" s="46"/>
      <c r="S27" s="46"/>
      <c r="T27" s="46"/>
      <c r="U27" s="19" t="b">
        <f>N27&gt;___Summary!B30</f>
        <v>0</v>
      </c>
      <c r="V27" s="19" t="b">
        <f t="shared" si="2"/>
        <v>1</v>
      </c>
      <c r="X27" s="43">
        <f t="shared" si="0"/>
        <v>0</v>
      </c>
      <c r="Y27" s="43">
        <f t="shared" si="1"/>
        <v>0</v>
      </c>
    </row>
    <row r="28" spans="1:25" ht="39.950000000000003" customHeight="1" x14ac:dyDescent="0.2">
      <c r="A28" s="44"/>
      <c r="B28" s="44"/>
      <c r="C28" s="44"/>
      <c r="D28" s="44"/>
      <c r="E28" s="44"/>
      <c r="F28" s="44"/>
      <c r="G28" s="89"/>
      <c r="H28" s="45"/>
      <c r="I28" s="47"/>
      <c r="J28" s="46"/>
      <c r="K28" s="47"/>
      <c r="L28" s="47"/>
      <c r="M28" s="48"/>
      <c r="N28" s="46"/>
      <c r="O28" s="44"/>
      <c r="P28" s="47"/>
      <c r="Q28" s="46"/>
      <c r="R28" s="46"/>
      <c r="S28" s="46"/>
      <c r="T28" s="46"/>
      <c r="U28" s="19" t="b">
        <f>N28&gt;___Summary!B31</f>
        <v>0</v>
      </c>
      <c r="V28" s="19" t="b">
        <f t="shared" si="2"/>
        <v>1</v>
      </c>
      <c r="X28" s="43">
        <f t="shared" si="0"/>
        <v>0</v>
      </c>
      <c r="Y28" s="43">
        <f t="shared" si="1"/>
        <v>0</v>
      </c>
    </row>
    <row r="29" spans="1:25" ht="39.950000000000003" customHeight="1" x14ac:dyDescent="0.2">
      <c r="A29" s="44"/>
      <c r="B29" s="44"/>
      <c r="C29" s="44"/>
      <c r="D29" s="44"/>
      <c r="E29" s="44"/>
      <c r="F29" s="44"/>
      <c r="G29" s="89"/>
      <c r="H29" s="45"/>
      <c r="I29" s="47"/>
      <c r="J29" s="46"/>
      <c r="K29" s="47"/>
      <c r="L29" s="47"/>
      <c r="M29" s="48"/>
      <c r="N29" s="46"/>
      <c r="O29" s="44"/>
      <c r="P29" s="47"/>
      <c r="Q29" s="46"/>
      <c r="R29" s="46"/>
      <c r="S29" s="46"/>
      <c r="T29" s="46"/>
      <c r="U29" s="19" t="b">
        <f>N29&gt;___Summary!B32</f>
        <v>0</v>
      </c>
      <c r="V29" s="19" t="b">
        <f t="shared" si="2"/>
        <v>1</v>
      </c>
      <c r="X29" s="43">
        <f t="shared" si="0"/>
        <v>0</v>
      </c>
      <c r="Y29" s="43">
        <f t="shared" si="1"/>
        <v>0</v>
      </c>
    </row>
    <row r="30" spans="1:25" ht="39.950000000000003" customHeight="1" x14ac:dyDescent="0.2">
      <c r="A30" s="44"/>
      <c r="B30" s="44"/>
      <c r="C30" s="44"/>
      <c r="D30" s="44"/>
      <c r="E30" s="44"/>
      <c r="F30" s="44"/>
      <c r="G30" s="89"/>
      <c r="H30" s="45"/>
      <c r="I30" s="47"/>
      <c r="J30" s="46"/>
      <c r="K30" s="47"/>
      <c r="L30" s="47"/>
      <c r="M30" s="48"/>
      <c r="N30" s="46"/>
      <c r="O30" s="44"/>
      <c r="P30" s="47"/>
      <c r="Q30" s="46"/>
      <c r="R30" s="46"/>
      <c r="S30" s="46"/>
      <c r="T30" s="46"/>
      <c r="U30" s="19" t="b">
        <f>N30&gt;___Summary!B33</f>
        <v>0</v>
      </c>
      <c r="V30" s="19" t="b">
        <f t="shared" si="2"/>
        <v>1</v>
      </c>
      <c r="X30" s="43">
        <f t="shared" si="0"/>
        <v>0</v>
      </c>
      <c r="Y30" s="43">
        <f t="shared" si="1"/>
        <v>0</v>
      </c>
    </row>
    <row r="31" spans="1:25" ht="39.950000000000003" customHeight="1" x14ac:dyDescent="0.2">
      <c r="A31" s="44"/>
      <c r="B31" s="44"/>
      <c r="C31" s="44"/>
      <c r="D31" s="44"/>
      <c r="E31" s="44"/>
      <c r="F31" s="44"/>
      <c r="G31" s="89"/>
      <c r="H31" s="45"/>
      <c r="I31" s="47"/>
      <c r="J31" s="46"/>
      <c r="K31" s="47"/>
      <c r="L31" s="47"/>
      <c r="M31" s="48"/>
      <c r="N31" s="46"/>
      <c r="O31" s="44"/>
      <c r="P31" s="47"/>
      <c r="Q31" s="46"/>
      <c r="R31" s="46"/>
      <c r="S31" s="46"/>
      <c r="T31" s="46"/>
      <c r="U31" s="19" t="b">
        <f>N31&gt;___Summary!B34</f>
        <v>0</v>
      </c>
      <c r="V31" s="19" t="b">
        <f t="shared" si="2"/>
        <v>1</v>
      </c>
      <c r="X31" s="43">
        <f t="shared" si="0"/>
        <v>0</v>
      </c>
      <c r="Y31" s="43">
        <f t="shared" si="1"/>
        <v>0</v>
      </c>
    </row>
    <row r="32" spans="1:25" ht="39.950000000000003" customHeight="1" x14ac:dyDescent="0.2">
      <c r="A32" s="44"/>
      <c r="B32" s="44"/>
      <c r="C32" s="44"/>
      <c r="D32" s="44"/>
      <c r="E32" s="44"/>
      <c r="F32" s="44"/>
      <c r="G32" s="89"/>
      <c r="H32" s="45"/>
      <c r="I32" s="47"/>
      <c r="J32" s="46"/>
      <c r="K32" s="47"/>
      <c r="L32" s="47"/>
      <c r="M32" s="48"/>
      <c r="N32" s="46"/>
      <c r="O32" s="44"/>
      <c r="P32" s="47"/>
      <c r="Q32" s="46"/>
      <c r="R32" s="46"/>
      <c r="S32" s="46"/>
      <c r="T32" s="46"/>
      <c r="U32" s="19" t="b">
        <f>N32&gt;___Summary!B35</f>
        <v>0</v>
      </c>
      <c r="V32" s="19" t="b">
        <f t="shared" si="2"/>
        <v>1</v>
      </c>
      <c r="X32" s="43">
        <f t="shared" si="0"/>
        <v>0</v>
      </c>
      <c r="Y32" s="43">
        <f t="shared" si="1"/>
        <v>0</v>
      </c>
    </row>
    <row r="33" spans="1:25" ht="39.950000000000003" customHeight="1" x14ac:dyDescent="0.2">
      <c r="A33" s="44"/>
      <c r="B33" s="44"/>
      <c r="C33" s="44"/>
      <c r="D33" s="44"/>
      <c r="E33" s="44"/>
      <c r="F33" s="44"/>
      <c r="G33" s="89"/>
      <c r="H33" s="45"/>
      <c r="I33" s="47"/>
      <c r="J33" s="46"/>
      <c r="K33" s="47"/>
      <c r="L33" s="47"/>
      <c r="M33" s="48"/>
      <c r="N33" s="46"/>
      <c r="O33" s="44"/>
      <c r="P33" s="47"/>
      <c r="Q33" s="46"/>
      <c r="R33" s="46"/>
      <c r="S33" s="46"/>
      <c r="T33" s="46"/>
      <c r="U33" s="19" t="b">
        <f>N33&gt;___Summary!B36</f>
        <v>0</v>
      </c>
      <c r="V33" s="19" t="b">
        <f t="shared" si="2"/>
        <v>1</v>
      </c>
      <c r="X33" s="43">
        <f t="shared" si="0"/>
        <v>0</v>
      </c>
      <c r="Y33" s="43">
        <f t="shared" si="1"/>
        <v>0</v>
      </c>
    </row>
    <row r="34" spans="1:25" ht="39.950000000000003" customHeight="1" x14ac:dyDescent="0.2">
      <c r="A34" s="44"/>
      <c r="B34" s="44"/>
      <c r="C34" s="44"/>
      <c r="D34" s="44"/>
      <c r="E34" s="44"/>
      <c r="F34" s="44"/>
      <c r="G34" s="89"/>
      <c r="H34" s="45"/>
      <c r="I34" s="47"/>
      <c r="J34" s="46"/>
      <c r="K34" s="47"/>
      <c r="L34" s="47"/>
      <c r="M34" s="48"/>
      <c r="N34" s="46"/>
      <c r="O34" s="44"/>
      <c r="P34" s="47"/>
      <c r="Q34" s="46"/>
      <c r="R34" s="46"/>
      <c r="S34" s="46"/>
      <c r="T34" s="46"/>
      <c r="U34" s="19" t="b">
        <f>N34&gt;___Summary!B37</f>
        <v>0</v>
      </c>
      <c r="V34" s="19" t="b">
        <f t="shared" si="2"/>
        <v>1</v>
      </c>
      <c r="X34" s="43">
        <f t="shared" si="0"/>
        <v>0</v>
      </c>
      <c r="Y34" s="43">
        <f t="shared" si="1"/>
        <v>0</v>
      </c>
    </row>
    <row r="35" spans="1:25" ht="39.950000000000003" customHeight="1" x14ac:dyDescent="0.2">
      <c r="A35" s="44"/>
      <c r="B35" s="44"/>
      <c r="C35" s="44"/>
      <c r="D35" s="44"/>
      <c r="E35" s="44"/>
      <c r="F35" s="44"/>
      <c r="G35" s="89"/>
      <c r="H35" s="45"/>
      <c r="I35" s="47"/>
      <c r="J35" s="46"/>
      <c r="K35" s="47"/>
      <c r="L35" s="47"/>
      <c r="M35" s="48"/>
      <c r="N35" s="46"/>
      <c r="O35" s="44"/>
      <c r="P35" s="47"/>
      <c r="Q35" s="46"/>
      <c r="R35" s="46"/>
      <c r="S35" s="46"/>
      <c r="T35" s="46"/>
      <c r="U35" s="19" t="b">
        <f>N35&gt;___Summary!B38</f>
        <v>0</v>
      </c>
      <c r="V35" s="19" t="b">
        <f t="shared" si="2"/>
        <v>1</v>
      </c>
      <c r="X35" s="43">
        <f t="shared" si="0"/>
        <v>0</v>
      </c>
      <c r="Y35" s="43">
        <f t="shared" si="1"/>
        <v>0</v>
      </c>
    </row>
    <row r="36" spans="1:25" ht="39.950000000000003" customHeight="1" x14ac:dyDescent="0.2">
      <c r="A36" s="44"/>
      <c r="B36" s="44"/>
      <c r="C36" s="44"/>
      <c r="D36" s="44"/>
      <c r="E36" s="44"/>
      <c r="F36" s="44"/>
      <c r="G36" s="89"/>
      <c r="H36" s="45"/>
      <c r="I36" s="47"/>
      <c r="J36" s="46"/>
      <c r="K36" s="47"/>
      <c r="L36" s="47"/>
      <c r="M36" s="48"/>
      <c r="N36" s="46"/>
      <c r="O36" s="44"/>
      <c r="P36" s="47"/>
      <c r="Q36" s="46"/>
      <c r="R36" s="46"/>
      <c r="S36" s="46"/>
      <c r="T36" s="46"/>
      <c r="U36" s="19" t="b">
        <f>N36&gt;___Summary!B39</f>
        <v>0</v>
      </c>
      <c r="V36" s="19" t="b">
        <f t="shared" si="2"/>
        <v>1</v>
      </c>
      <c r="X36" s="43">
        <f t="shared" si="0"/>
        <v>0</v>
      </c>
      <c r="Y36" s="43">
        <f t="shared" si="1"/>
        <v>0</v>
      </c>
    </row>
    <row r="37" spans="1:25" ht="39.950000000000003" customHeight="1" x14ac:dyDescent="0.2">
      <c r="A37" s="44"/>
      <c r="B37" s="44"/>
      <c r="C37" s="44"/>
      <c r="D37" s="44"/>
      <c r="E37" s="44"/>
      <c r="F37" s="44"/>
      <c r="G37" s="89"/>
      <c r="H37" s="45"/>
      <c r="I37" s="47"/>
      <c r="J37" s="46"/>
      <c r="K37" s="47"/>
      <c r="L37" s="47"/>
      <c r="M37" s="48"/>
      <c r="N37" s="46"/>
      <c r="O37" s="44"/>
      <c r="P37" s="47"/>
      <c r="Q37" s="46"/>
      <c r="R37" s="46"/>
      <c r="S37" s="46"/>
      <c r="T37" s="46"/>
      <c r="U37" s="19" t="b">
        <f>N37&gt;___Summary!B40</f>
        <v>0</v>
      </c>
      <c r="V37" s="19" t="b">
        <f t="shared" si="2"/>
        <v>1</v>
      </c>
      <c r="X37" s="43">
        <f t="shared" si="0"/>
        <v>0</v>
      </c>
      <c r="Y37" s="43">
        <f t="shared" si="1"/>
        <v>0</v>
      </c>
    </row>
    <row r="38" spans="1:25" ht="39.950000000000003" customHeight="1" x14ac:dyDescent="0.2">
      <c r="A38" s="44"/>
      <c r="B38" s="44"/>
      <c r="C38" s="44"/>
      <c r="D38" s="44"/>
      <c r="E38" s="44"/>
      <c r="F38" s="44"/>
      <c r="G38" s="89"/>
      <c r="H38" s="45"/>
      <c r="I38" s="47"/>
      <c r="J38" s="46"/>
      <c r="K38" s="47"/>
      <c r="L38" s="47"/>
      <c r="M38" s="48"/>
      <c r="N38" s="46"/>
      <c r="O38" s="44"/>
      <c r="P38" s="47"/>
      <c r="Q38" s="46"/>
      <c r="R38" s="46"/>
      <c r="S38" s="46"/>
      <c r="T38" s="46"/>
      <c r="U38" s="19" t="b">
        <f>N38&gt;___Summary!B41</f>
        <v>0</v>
      </c>
      <c r="V38" s="19" t="b">
        <f t="shared" si="2"/>
        <v>1</v>
      </c>
      <c r="X38" s="43">
        <f t="shared" si="0"/>
        <v>0</v>
      </c>
      <c r="Y38" s="43">
        <f t="shared" si="1"/>
        <v>0</v>
      </c>
    </row>
    <row r="39" spans="1:25" ht="39.950000000000003" customHeight="1" x14ac:dyDescent="0.2">
      <c r="A39" s="44"/>
      <c r="B39" s="44"/>
      <c r="C39" s="44"/>
      <c r="D39" s="44"/>
      <c r="E39" s="44"/>
      <c r="F39" s="44"/>
      <c r="G39" s="89"/>
      <c r="H39" s="45"/>
      <c r="I39" s="47"/>
      <c r="J39" s="46"/>
      <c r="K39" s="47"/>
      <c r="L39" s="47"/>
      <c r="M39" s="48"/>
      <c r="N39" s="46"/>
      <c r="O39" s="44"/>
      <c r="P39" s="47"/>
      <c r="Q39" s="46"/>
      <c r="R39" s="46"/>
      <c r="S39" s="46"/>
      <c r="T39" s="46"/>
      <c r="U39" s="19" t="b">
        <f>N39&gt;___Summary!B42</f>
        <v>0</v>
      </c>
      <c r="V39" s="19" t="b">
        <f t="shared" si="2"/>
        <v>1</v>
      </c>
      <c r="X39" s="43">
        <f t="shared" si="0"/>
        <v>0</v>
      </c>
      <c r="Y39" s="43">
        <f t="shared" si="1"/>
        <v>0</v>
      </c>
    </row>
    <row r="40" spans="1:25" ht="39.950000000000003" customHeight="1" x14ac:dyDescent="0.2">
      <c r="A40" s="44"/>
      <c r="B40" s="44"/>
      <c r="C40" s="44"/>
      <c r="D40" s="44"/>
      <c r="E40" s="44"/>
      <c r="F40" s="44"/>
      <c r="G40" s="89"/>
      <c r="H40" s="45"/>
      <c r="I40" s="47"/>
      <c r="J40" s="46"/>
      <c r="K40" s="47"/>
      <c r="L40" s="47"/>
      <c r="M40" s="48"/>
      <c r="N40" s="46"/>
      <c r="O40" s="44"/>
      <c r="P40" s="47"/>
      <c r="Q40" s="46"/>
      <c r="R40" s="46"/>
      <c r="S40" s="46"/>
      <c r="T40" s="46"/>
      <c r="U40" s="19" t="b">
        <f>N40&gt;___Summary!B43</f>
        <v>0</v>
      </c>
      <c r="V40" s="19" t="b">
        <f t="shared" si="2"/>
        <v>1</v>
      </c>
      <c r="X40" s="43">
        <f t="shared" si="0"/>
        <v>0</v>
      </c>
      <c r="Y40" s="43">
        <f t="shared" si="1"/>
        <v>0</v>
      </c>
    </row>
    <row r="41" spans="1:25" ht="39.950000000000003" customHeight="1" x14ac:dyDescent="0.2">
      <c r="A41" s="44"/>
      <c r="B41" s="44"/>
      <c r="C41" s="44"/>
      <c r="D41" s="44"/>
      <c r="E41" s="44"/>
      <c r="F41" s="44"/>
      <c r="G41" s="89"/>
      <c r="H41" s="45"/>
      <c r="I41" s="47"/>
      <c r="J41" s="46"/>
      <c r="K41" s="47"/>
      <c r="L41" s="47"/>
      <c r="M41" s="48"/>
      <c r="N41" s="46"/>
      <c r="O41" s="44"/>
      <c r="P41" s="47"/>
      <c r="Q41" s="46"/>
      <c r="R41" s="46"/>
      <c r="S41" s="46"/>
      <c r="T41" s="46"/>
      <c r="U41" s="19" t="b">
        <f>N41&gt;___Summary!B44</f>
        <v>0</v>
      </c>
      <c r="V41" s="19" t="b">
        <f t="shared" si="2"/>
        <v>1</v>
      </c>
      <c r="X41" s="43">
        <f t="shared" si="0"/>
        <v>0</v>
      </c>
      <c r="Y41" s="43">
        <f t="shared" si="1"/>
        <v>0</v>
      </c>
    </row>
    <row r="42" spans="1:25" ht="39.950000000000003" customHeight="1" x14ac:dyDescent="0.2">
      <c r="A42" s="44"/>
      <c r="B42" s="44"/>
      <c r="C42" s="44"/>
      <c r="D42" s="44"/>
      <c r="E42" s="44"/>
      <c r="F42" s="44"/>
      <c r="G42" s="89"/>
      <c r="H42" s="45"/>
      <c r="I42" s="47"/>
      <c r="J42" s="46"/>
      <c r="K42" s="47"/>
      <c r="L42" s="47"/>
      <c r="M42" s="48"/>
      <c r="N42" s="46"/>
      <c r="O42" s="44"/>
      <c r="P42" s="47"/>
      <c r="Q42" s="46"/>
      <c r="R42" s="46"/>
      <c r="S42" s="46"/>
      <c r="T42" s="46"/>
      <c r="U42" s="19" t="b">
        <f>N42&gt;___Summary!B45</f>
        <v>0</v>
      </c>
      <c r="V42" s="19" t="b">
        <f t="shared" si="2"/>
        <v>1</v>
      </c>
      <c r="X42" s="43">
        <f t="shared" si="0"/>
        <v>0</v>
      </c>
      <c r="Y42" s="43">
        <f t="shared" si="1"/>
        <v>0</v>
      </c>
    </row>
    <row r="43" spans="1:25" ht="39.950000000000003" customHeight="1" x14ac:dyDescent="0.2">
      <c r="A43" s="44"/>
      <c r="B43" s="44"/>
      <c r="C43" s="44"/>
      <c r="D43" s="44"/>
      <c r="E43" s="44"/>
      <c r="F43" s="44"/>
      <c r="G43" s="89"/>
      <c r="H43" s="45"/>
      <c r="I43" s="47"/>
      <c r="J43" s="46"/>
      <c r="K43" s="47"/>
      <c r="L43" s="47"/>
      <c r="M43" s="48"/>
      <c r="N43" s="46"/>
      <c r="O43" s="44"/>
      <c r="P43" s="47"/>
      <c r="Q43" s="46"/>
      <c r="R43" s="46"/>
      <c r="S43" s="46"/>
      <c r="T43" s="46"/>
      <c r="U43" s="19" t="b">
        <f>N43&gt;___Summary!B46</f>
        <v>0</v>
      </c>
      <c r="V43" s="19" t="b">
        <f t="shared" si="2"/>
        <v>1</v>
      </c>
      <c r="X43" s="43">
        <f t="shared" si="0"/>
        <v>0</v>
      </c>
      <c r="Y43" s="43">
        <f t="shared" si="1"/>
        <v>0</v>
      </c>
    </row>
    <row r="44" spans="1:25" ht="39.950000000000003" customHeight="1" x14ac:dyDescent="0.2">
      <c r="A44" s="44"/>
      <c r="B44" s="44"/>
      <c r="C44" s="44"/>
      <c r="D44" s="44"/>
      <c r="E44" s="44"/>
      <c r="F44" s="44"/>
      <c r="G44" s="89"/>
      <c r="H44" s="45"/>
      <c r="I44" s="47"/>
      <c r="J44" s="46"/>
      <c r="K44" s="47"/>
      <c r="L44" s="47"/>
      <c r="M44" s="48"/>
      <c r="N44" s="46"/>
      <c r="O44" s="44"/>
      <c r="P44" s="47"/>
      <c r="Q44" s="46"/>
      <c r="R44" s="46"/>
      <c r="S44" s="46"/>
      <c r="T44" s="46"/>
      <c r="U44" s="19" t="b">
        <f>N44&gt;___Summary!B47</f>
        <v>0</v>
      </c>
      <c r="V44" s="19" t="b">
        <f t="shared" si="2"/>
        <v>1</v>
      </c>
      <c r="X44" s="43">
        <f t="shared" si="0"/>
        <v>0</v>
      </c>
      <c r="Y44" s="43">
        <f t="shared" si="1"/>
        <v>0</v>
      </c>
    </row>
    <row r="45" spans="1:25" ht="39.950000000000003" customHeight="1" x14ac:dyDescent="0.2">
      <c r="A45" s="44"/>
      <c r="B45" s="44"/>
      <c r="C45" s="44"/>
      <c r="D45" s="44"/>
      <c r="E45" s="44"/>
      <c r="F45" s="44"/>
      <c r="G45" s="89"/>
      <c r="H45" s="45"/>
      <c r="I45" s="47"/>
      <c r="J45" s="46"/>
      <c r="K45" s="47"/>
      <c r="L45" s="47"/>
      <c r="M45" s="48"/>
      <c r="N45" s="46"/>
      <c r="O45" s="44"/>
      <c r="P45" s="47"/>
      <c r="Q45" s="46"/>
      <c r="R45" s="46"/>
      <c r="S45" s="46"/>
      <c r="T45" s="46"/>
      <c r="U45" s="19" t="b">
        <f>N45&gt;___Summary!B48</f>
        <v>0</v>
      </c>
      <c r="V45" s="19" t="b">
        <f t="shared" si="2"/>
        <v>1</v>
      </c>
      <c r="X45" s="43">
        <f t="shared" si="0"/>
        <v>0</v>
      </c>
      <c r="Y45" s="43">
        <f t="shared" si="1"/>
        <v>0</v>
      </c>
    </row>
    <row r="46" spans="1:25" ht="39.950000000000003" customHeight="1" x14ac:dyDescent="0.2">
      <c r="A46" s="44"/>
      <c r="B46" s="44"/>
      <c r="C46" s="44"/>
      <c r="D46" s="44"/>
      <c r="E46" s="44"/>
      <c r="F46" s="44"/>
      <c r="G46" s="89"/>
      <c r="H46" s="45"/>
      <c r="I46" s="47"/>
      <c r="J46" s="46"/>
      <c r="K46" s="47"/>
      <c r="L46" s="47"/>
      <c r="M46" s="48"/>
      <c r="N46" s="46"/>
      <c r="O46" s="44"/>
      <c r="P46" s="47"/>
      <c r="Q46" s="46"/>
      <c r="R46" s="46"/>
      <c r="S46" s="46"/>
      <c r="T46" s="46"/>
      <c r="U46" s="19" t="b">
        <f>N46&gt;___Summary!B49</f>
        <v>0</v>
      </c>
      <c r="V46" s="19" t="b">
        <f t="shared" si="2"/>
        <v>1</v>
      </c>
      <c r="X46" s="43">
        <f t="shared" si="0"/>
        <v>0</v>
      </c>
      <c r="Y46" s="43">
        <f t="shared" si="1"/>
        <v>0</v>
      </c>
    </row>
    <row r="47" spans="1:25" ht="39.950000000000003" customHeight="1" x14ac:dyDescent="0.2">
      <c r="A47" s="44"/>
      <c r="B47" s="44"/>
      <c r="C47" s="44"/>
      <c r="D47" s="44"/>
      <c r="E47" s="44"/>
      <c r="F47" s="44"/>
      <c r="G47" s="89"/>
      <c r="H47" s="45"/>
      <c r="I47" s="47"/>
      <c r="J47" s="46"/>
      <c r="K47" s="47"/>
      <c r="L47" s="47"/>
      <c r="M47" s="48"/>
      <c r="N47" s="46"/>
      <c r="O47" s="44"/>
      <c r="P47" s="47"/>
      <c r="Q47" s="46"/>
      <c r="R47" s="46"/>
      <c r="S47" s="46"/>
      <c r="T47" s="46"/>
      <c r="U47" s="19" t="b">
        <f>N47&gt;___Summary!B50</f>
        <v>0</v>
      </c>
      <c r="V47" s="19" t="b">
        <f t="shared" si="2"/>
        <v>1</v>
      </c>
      <c r="X47" s="43">
        <f t="shared" si="0"/>
        <v>0</v>
      </c>
      <c r="Y47" s="43">
        <f t="shared" si="1"/>
        <v>0</v>
      </c>
    </row>
    <row r="48" spans="1:25" ht="39.950000000000003" customHeight="1" x14ac:dyDescent="0.2">
      <c r="A48" s="44"/>
      <c r="B48" s="44"/>
      <c r="C48" s="44"/>
      <c r="D48" s="44"/>
      <c r="E48" s="44"/>
      <c r="F48" s="44"/>
      <c r="G48" s="89"/>
      <c r="H48" s="45"/>
      <c r="I48" s="47"/>
      <c r="J48" s="46"/>
      <c r="K48" s="47"/>
      <c r="L48" s="47"/>
      <c r="M48" s="48"/>
      <c r="N48" s="46"/>
      <c r="O48" s="44"/>
      <c r="P48" s="47"/>
      <c r="Q48" s="46"/>
      <c r="R48" s="46"/>
      <c r="S48" s="46"/>
      <c r="T48" s="46"/>
      <c r="U48" s="19" t="b">
        <f>N48&gt;___Summary!B51</f>
        <v>0</v>
      </c>
      <c r="V48" s="19" t="b">
        <f t="shared" si="2"/>
        <v>1</v>
      </c>
      <c r="X48" s="43">
        <f t="shared" si="0"/>
        <v>0</v>
      </c>
      <c r="Y48" s="43">
        <f t="shared" si="1"/>
        <v>0</v>
      </c>
    </row>
    <row r="49" spans="1:25" ht="39.950000000000003" customHeight="1" x14ac:dyDescent="0.2">
      <c r="A49" s="44"/>
      <c r="B49" s="44"/>
      <c r="C49" s="44"/>
      <c r="D49" s="44"/>
      <c r="E49" s="44"/>
      <c r="F49" s="44"/>
      <c r="G49" s="89"/>
      <c r="H49" s="45"/>
      <c r="I49" s="47"/>
      <c r="J49" s="46"/>
      <c r="K49" s="47"/>
      <c r="L49" s="47"/>
      <c r="M49" s="48"/>
      <c r="N49" s="46"/>
      <c r="O49" s="44"/>
      <c r="P49" s="47"/>
      <c r="Q49" s="46"/>
      <c r="R49" s="46"/>
      <c r="S49" s="46"/>
      <c r="T49" s="46"/>
      <c r="U49" s="19" t="b">
        <f>N49&gt;___Summary!B52</f>
        <v>0</v>
      </c>
      <c r="V49" s="19" t="b">
        <f t="shared" si="2"/>
        <v>1</v>
      </c>
      <c r="X49" s="43">
        <f t="shared" si="0"/>
        <v>0</v>
      </c>
      <c r="Y49" s="43">
        <f t="shared" si="1"/>
        <v>0</v>
      </c>
    </row>
    <row r="50" spans="1:25" ht="39.950000000000003" customHeight="1" x14ac:dyDescent="0.2">
      <c r="A50" s="44"/>
      <c r="B50" s="44"/>
      <c r="C50" s="44"/>
      <c r="D50" s="44"/>
      <c r="E50" s="44"/>
      <c r="F50" s="44"/>
      <c r="G50" s="89"/>
      <c r="H50" s="45"/>
      <c r="I50" s="47"/>
      <c r="J50" s="46"/>
      <c r="K50" s="47"/>
      <c r="L50" s="47"/>
      <c r="M50" s="48"/>
      <c r="N50" s="46"/>
      <c r="O50" s="44"/>
      <c r="P50" s="47"/>
      <c r="Q50" s="46"/>
      <c r="R50" s="46"/>
      <c r="S50" s="46"/>
      <c r="T50" s="46"/>
      <c r="U50" s="19" t="b">
        <f>N50&gt;___Summary!B53</f>
        <v>0</v>
      </c>
      <c r="V50" s="19" t="b">
        <f t="shared" si="2"/>
        <v>1</v>
      </c>
      <c r="X50" s="43">
        <f t="shared" si="0"/>
        <v>0</v>
      </c>
      <c r="Y50" s="43">
        <f t="shared" si="1"/>
        <v>0</v>
      </c>
    </row>
    <row r="51" spans="1:25" ht="39.950000000000003" customHeight="1" x14ac:dyDescent="0.2">
      <c r="A51" s="44"/>
      <c r="B51" s="44"/>
      <c r="C51" s="44"/>
      <c r="D51" s="44"/>
      <c r="E51" s="44"/>
      <c r="F51" s="44"/>
      <c r="G51" s="89"/>
      <c r="H51" s="45"/>
      <c r="I51" s="47"/>
      <c r="J51" s="46"/>
      <c r="K51" s="47"/>
      <c r="L51" s="47"/>
      <c r="M51" s="48"/>
      <c r="N51" s="46"/>
      <c r="O51" s="44"/>
      <c r="P51" s="47"/>
      <c r="Q51" s="46"/>
      <c r="R51" s="46"/>
      <c r="S51" s="46"/>
      <c r="T51" s="46"/>
      <c r="U51" s="19" t="b">
        <f>N51&gt;___Summary!B54</f>
        <v>0</v>
      </c>
      <c r="V51" s="19" t="b">
        <f t="shared" si="2"/>
        <v>1</v>
      </c>
      <c r="X51" s="43">
        <f t="shared" si="0"/>
        <v>0</v>
      </c>
      <c r="Y51" s="43">
        <f t="shared" si="1"/>
        <v>0</v>
      </c>
    </row>
    <row r="52" spans="1:25" ht="39.950000000000003" customHeight="1" x14ac:dyDescent="0.2">
      <c r="A52" s="44"/>
      <c r="B52" s="44"/>
      <c r="C52" s="44"/>
      <c r="D52" s="44"/>
      <c r="E52" s="44"/>
      <c r="F52" s="44"/>
      <c r="G52" s="89"/>
      <c r="H52" s="45"/>
      <c r="I52" s="47"/>
      <c r="J52" s="46"/>
      <c r="K52" s="47"/>
      <c r="L52" s="47"/>
      <c r="M52" s="48"/>
      <c r="N52" s="46"/>
      <c r="O52" s="44"/>
      <c r="P52" s="47"/>
      <c r="Q52" s="46"/>
      <c r="R52" s="46"/>
      <c r="S52" s="46"/>
      <c r="T52" s="46"/>
      <c r="U52" s="19" t="b">
        <f>N52&gt;___Summary!B55</f>
        <v>0</v>
      </c>
      <c r="V52" s="19" t="b">
        <f t="shared" si="2"/>
        <v>1</v>
      </c>
      <c r="X52" s="43">
        <f t="shared" si="0"/>
        <v>0</v>
      </c>
      <c r="Y52" s="43">
        <f t="shared" si="1"/>
        <v>0</v>
      </c>
    </row>
    <row r="53" spans="1:25" ht="39.950000000000003" customHeight="1" x14ac:dyDescent="0.2">
      <c r="A53" s="44"/>
      <c r="B53" s="44"/>
      <c r="C53" s="44"/>
      <c r="D53" s="44"/>
      <c r="E53" s="44"/>
      <c r="F53" s="44"/>
      <c r="G53" s="89"/>
      <c r="H53" s="45"/>
      <c r="I53" s="47"/>
      <c r="J53" s="46"/>
      <c r="K53" s="47"/>
      <c r="L53" s="47"/>
      <c r="M53" s="48"/>
      <c r="N53" s="46"/>
      <c r="O53" s="44"/>
      <c r="P53" s="47"/>
      <c r="Q53" s="46"/>
      <c r="R53" s="46"/>
      <c r="S53" s="46"/>
      <c r="T53" s="46"/>
      <c r="U53" s="19" t="b">
        <f>N53&gt;___Summary!B56</f>
        <v>0</v>
      </c>
      <c r="V53" s="19" t="b">
        <f t="shared" si="2"/>
        <v>1</v>
      </c>
      <c r="X53" s="43">
        <f t="shared" si="0"/>
        <v>0</v>
      </c>
      <c r="Y53" s="43">
        <f t="shared" si="1"/>
        <v>0</v>
      </c>
    </row>
    <row r="54" spans="1:25" ht="39.950000000000003" customHeight="1" x14ac:dyDescent="0.2">
      <c r="A54" s="44"/>
      <c r="B54" s="44"/>
      <c r="C54" s="44"/>
      <c r="D54" s="44"/>
      <c r="E54" s="44"/>
      <c r="F54" s="44"/>
      <c r="G54" s="89"/>
      <c r="H54" s="45"/>
      <c r="I54" s="47"/>
      <c r="J54" s="46"/>
      <c r="K54" s="47"/>
      <c r="L54" s="47"/>
      <c r="M54" s="48"/>
      <c r="N54" s="46"/>
      <c r="O54" s="44"/>
      <c r="P54" s="47"/>
      <c r="Q54" s="46"/>
      <c r="R54" s="46"/>
      <c r="S54" s="46"/>
      <c r="T54" s="46"/>
      <c r="U54" s="19" t="b">
        <f>N54&gt;___Summary!B57</f>
        <v>0</v>
      </c>
      <c r="V54" s="19" t="b">
        <f t="shared" si="2"/>
        <v>1</v>
      </c>
      <c r="X54" s="43">
        <f t="shared" si="0"/>
        <v>0</v>
      </c>
      <c r="Y54" s="43">
        <f t="shared" si="1"/>
        <v>0</v>
      </c>
    </row>
    <row r="55" spans="1:25" ht="39.950000000000003" customHeight="1" x14ac:dyDescent="0.2">
      <c r="A55" s="44"/>
      <c r="B55" s="44"/>
      <c r="C55" s="44"/>
      <c r="D55" s="44"/>
      <c r="E55" s="44"/>
      <c r="F55" s="44"/>
      <c r="G55" s="89"/>
      <c r="H55" s="45"/>
      <c r="I55" s="47"/>
      <c r="J55" s="46"/>
      <c r="K55" s="47"/>
      <c r="L55" s="47"/>
      <c r="M55" s="48"/>
      <c r="N55" s="46"/>
      <c r="O55" s="44"/>
      <c r="P55" s="47"/>
      <c r="Q55" s="46"/>
      <c r="R55" s="46"/>
      <c r="S55" s="46"/>
      <c r="T55" s="46"/>
      <c r="U55" s="19" t="b">
        <f>N55&gt;___Summary!B58</f>
        <v>0</v>
      </c>
      <c r="V55" s="19" t="b">
        <f t="shared" si="2"/>
        <v>1</v>
      </c>
      <c r="X55" s="43">
        <f t="shared" si="0"/>
        <v>0</v>
      </c>
      <c r="Y55" s="43">
        <f t="shared" si="1"/>
        <v>0</v>
      </c>
    </row>
    <row r="56" spans="1:25" ht="39.950000000000003" customHeight="1" x14ac:dyDescent="0.2">
      <c r="A56" s="44"/>
      <c r="B56" s="44"/>
      <c r="C56" s="44"/>
      <c r="D56" s="44"/>
      <c r="E56" s="44"/>
      <c r="F56" s="44"/>
      <c r="G56" s="89"/>
      <c r="H56" s="45"/>
      <c r="I56" s="47"/>
      <c r="J56" s="46"/>
      <c r="K56" s="47"/>
      <c r="L56" s="47"/>
      <c r="M56" s="48"/>
      <c r="N56" s="46"/>
      <c r="O56" s="44"/>
      <c r="P56" s="47"/>
      <c r="Q56" s="46"/>
      <c r="R56" s="46"/>
      <c r="S56" s="46"/>
      <c r="T56" s="46"/>
      <c r="U56" s="19" t="b">
        <f>N56&gt;___Summary!B59</f>
        <v>0</v>
      </c>
      <c r="V56" s="19" t="b">
        <f t="shared" si="2"/>
        <v>1</v>
      </c>
      <c r="X56" s="43">
        <f t="shared" si="0"/>
        <v>0</v>
      </c>
      <c r="Y56" s="43">
        <f t="shared" si="1"/>
        <v>0</v>
      </c>
    </row>
    <row r="57" spans="1:25" ht="39.950000000000003" customHeight="1" x14ac:dyDescent="0.2">
      <c r="A57" s="44"/>
      <c r="B57" s="44"/>
      <c r="C57" s="44"/>
      <c r="D57" s="44"/>
      <c r="E57" s="44"/>
      <c r="F57" s="44"/>
      <c r="G57" s="89"/>
      <c r="H57" s="45"/>
      <c r="I57" s="47"/>
      <c r="J57" s="46"/>
      <c r="K57" s="47"/>
      <c r="L57" s="47"/>
      <c r="M57" s="48"/>
      <c r="N57" s="46"/>
      <c r="O57" s="44"/>
      <c r="P57" s="47"/>
      <c r="Q57" s="46"/>
      <c r="R57" s="46"/>
      <c r="S57" s="46"/>
      <c r="T57" s="46"/>
      <c r="U57" s="19" t="b">
        <f>N57&gt;___Summary!B60</f>
        <v>0</v>
      </c>
      <c r="V57" s="19" t="b">
        <f t="shared" si="2"/>
        <v>1</v>
      </c>
      <c r="X57" s="43">
        <f t="shared" si="0"/>
        <v>0</v>
      </c>
      <c r="Y57" s="43">
        <f t="shared" si="1"/>
        <v>0</v>
      </c>
    </row>
    <row r="58" spans="1:25" ht="39.950000000000003" customHeight="1" x14ac:dyDescent="0.2">
      <c r="A58" s="44"/>
      <c r="B58" s="44"/>
      <c r="C58" s="44"/>
      <c r="D58" s="44"/>
      <c r="E58" s="44"/>
      <c r="F58" s="44"/>
      <c r="G58" s="89"/>
      <c r="H58" s="45"/>
      <c r="I58" s="47"/>
      <c r="J58" s="46"/>
      <c r="K58" s="47"/>
      <c r="L58" s="47"/>
      <c r="M58" s="48"/>
      <c r="N58" s="46"/>
      <c r="O58" s="44"/>
      <c r="P58" s="47"/>
      <c r="Q58" s="46"/>
      <c r="R58" s="46"/>
      <c r="S58" s="46"/>
      <c r="T58" s="46"/>
      <c r="U58" s="19" t="b">
        <f>N58&gt;___Summary!B61</f>
        <v>0</v>
      </c>
      <c r="V58" s="19" t="b">
        <f t="shared" si="2"/>
        <v>1</v>
      </c>
      <c r="X58" s="43">
        <f t="shared" si="0"/>
        <v>0</v>
      </c>
      <c r="Y58" s="43">
        <f t="shared" si="1"/>
        <v>0</v>
      </c>
    </row>
    <row r="59" spans="1:25" ht="39.950000000000003" customHeight="1" x14ac:dyDescent="0.2">
      <c r="A59" s="44"/>
      <c r="B59" s="44"/>
      <c r="C59" s="44"/>
      <c r="D59" s="44"/>
      <c r="E59" s="44"/>
      <c r="F59" s="44"/>
      <c r="G59" s="89"/>
      <c r="H59" s="45"/>
      <c r="I59" s="47"/>
      <c r="J59" s="46"/>
      <c r="K59" s="47"/>
      <c r="L59" s="47"/>
      <c r="M59" s="48"/>
      <c r="N59" s="46"/>
      <c r="O59" s="44"/>
      <c r="P59" s="47"/>
      <c r="Q59" s="46"/>
      <c r="R59" s="46"/>
      <c r="S59" s="46"/>
      <c r="T59" s="46"/>
      <c r="U59" s="19" t="b">
        <f>N59&gt;___Summary!B62</f>
        <v>0</v>
      </c>
      <c r="V59" s="19" t="b">
        <f t="shared" si="2"/>
        <v>1</v>
      </c>
      <c r="X59" s="43">
        <f t="shared" si="0"/>
        <v>0</v>
      </c>
      <c r="Y59" s="43">
        <f t="shared" si="1"/>
        <v>0</v>
      </c>
    </row>
    <row r="60" spans="1:25" ht="39.950000000000003" customHeight="1" x14ac:dyDescent="0.2">
      <c r="A60" s="44"/>
      <c r="B60" s="44"/>
      <c r="C60" s="44"/>
      <c r="D60" s="44"/>
      <c r="E60" s="44"/>
      <c r="F60" s="44"/>
      <c r="G60" s="89"/>
      <c r="H60" s="45"/>
      <c r="I60" s="47"/>
      <c r="J60" s="46"/>
      <c r="K60" s="47"/>
      <c r="L60" s="47"/>
      <c r="M60" s="48"/>
      <c r="N60" s="46"/>
      <c r="O60" s="44"/>
      <c r="P60" s="47"/>
      <c r="Q60" s="46"/>
      <c r="R60" s="46"/>
      <c r="S60" s="46"/>
      <c r="T60" s="46"/>
      <c r="U60" s="19" t="b">
        <f>N60&gt;___Summary!B63</f>
        <v>0</v>
      </c>
      <c r="V60" s="19" t="b">
        <f t="shared" si="2"/>
        <v>1</v>
      </c>
      <c r="X60" s="43">
        <f t="shared" si="0"/>
        <v>0</v>
      </c>
      <c r="Y60" s="43">
        <f t="shared" si="1"/>
        <v>0</v>
      </c>
    </row>
    <row r="61" spans="1:25" ht="39.950000000000003" customHeight="1" x14ac:dyDescent="0.2">
      <c r="A61" s="44"/>
      <c r="B61" s="44"/>
      <c r="C61" s="44"/>
      <c r="D61" s="44"/>
      <c r="E61" s="44"/>
      <c r="F61" s="44"/>
      <c r="G61" s="89"/>
      <c r="H61" s="45"/>
      <c r="I61" s="47"/>
      <c r="J61" s="46"/>
      <c r="K61" s="47"/>
      <c r="L61" s="47"/>
      <c r="M61" s="48"/>
      <c r="N61" s="46"/>
      <c r="O61" s="44"/>
      <c r="P61" s="47"/>
      <c r="Q61" s="46"/>
      <c r="R61" s="46"/>
      <c r="S61" s="46"/>
      <c r="T61" s="46"/>
      <c r="U61" s="19" t="b">
        <f>N61&gt;___Summary!B64</f>
        <v>0</v>
      </c>
      <c r="V61" s="19" t="b">
        <f t="shared" si="2"/>
        <v>1</v>
      </c>
      <c r="X61" s="43">
        <f t="shared" si="0"/>
        <v>0</v>
      </c>
      <c r="Y61" s="43">
        <f t="shared" si="1"/>
        <v>0</v>
      </c>
    </row>
    <row r="62" spans="1:25" ht="39.950000000000003" customHeight="1" x14ac:dyDescent="0.2">
      <c r="A62" s="44"/>
      <c r="B62" s="44"/>
      <c r="C62" s="44"/>
      <c r="D62" s="44"/>
      <c r="E62" s="44"/>
      <c r="F62" s="44"/>
      <c r="G62" s="89"/>
      <c r="H62" s="45"/>
      <c r="I62" s="47"/>
      <c r="J62" s="46"/>
      <c r="K62" s="47"/>
      <c r="L62" s="47"/>
      <c r="M62" s="48"/>
      <c r="N62" s="46"/>
      <c r="O62" s="44"/>
      <c r="P62" s="47"/>
      <c r="Q62" s="46"/>
      <c r="R62" s="46"/>
      <c r="S62" s="46"/>
      <c r="T62" s="46"/>
      <c r="U62" s="19" t="b">
        <f>N62&gt;___Summary!B65</f>
        <v>0</v>
      </c>
      <c r="V62" s="19" t="b">
        <f t="shared" si="2"/>
        <v>1</v>
      </c>
      <c r="X62" s="43">
        <f t="shared" si="0"/>
        <v>0</v>
      </c>
      <c r="Y62" s="43">
        <f t="shared" si="1"/>
        <v>0</v>
      </c>
    </row>
    <row r="63" spans="1:25" ht="39.950000000000003" customHeight="1" x14ac:dyDescent="0.2">
      <c r="A63" s="44"/>
      <c r="B63" s="44"/>
      <c r="C63" s="44"/>
      <c r="D63" s="44"/>
      <c r="E63" s="44"/>
      <c r="F63" s="44"/>
      <c r="G63" s="89"/>
      <c r="H63" s="45"/>
      <c r="I63" s="47"/>
      <c r="J63" s="46"/>
      <c r="K63" s="47"/>
      <c r="L63" s="47"/>
      <c r="M63" s="48"/>
      <c r="N63" s="46"/>
      <c r="O63" s="44"/>
      <c r="P63" s="47"/>
      <c r="Q63" s="46"/>
      <c r="R63" s="46"/>
      <c r="S63" s="46"/>
      <c r="T63" s="46"/>
      <c r="U63" s="19" t="b">
        <f>N63&gt;___Summary!B66</f>
        <v>0</v>
      </c>
      <c r="V63" s="19" t="b">
        <f t="shared" si="2"/>
        <v>1</v>
      </c>
      <c r="X63" s="43">
        <f t="shared" si="0"/>
        <v>0</v>
      </c>
      <c r="Y63" s="43">
        <f t="shared" si="1"/>
        <v>0</v>
      </c>
    </row>
    <row r="64" spans="1:25" ht="39.950000000000003" customHeight="1" x14ac:dyDescent="0.2">
      <c r="A64" s="44"/>
      <c r="B64" s="44"/>
      <c r="C64" s="44"/>
      <c r="D64" s="44"/>
      <c r="E64" s="44"/>
      <c r="F64" s="44"/>
      <c r="G64" s="89"/>
      <c r="H64" s="45"/>
      <c r="I64" s="47"/>
      <c r="J64" s="46"/>
      <c r="K64" s="47"/>
      <c r="L64" s="47"/>
      <c r="M64" s="48"/>
      <c r="N64" s="46"/>
      <c r="O64" s="44"/>
      <c r="P64" s="47"/>
      <c r="Q64" s="46"/>
      <c r="R64" s="46"/>
      <c r="S64" s="46"/>
      <c r="T64" s="46"/>
      <c r="U64" s="19" t="b">
        <f>N64&gt;___Summary!B67</f>
        <v>0</v>
      </c>
      <c r="V64" s="19" t="b">
        <f t="shared" si="2"/>
        <v>1</v>
      </c>
      <c r="X64" s="43">
        <f t="shared" si="0"/>
        <v>0</v>
      </c>
      <c r="Y64" s="43">
        <f t="shared" si="1"/>
        <v>0</v>
      </c>
    </row>
    <row r="65" spans="1:25" ht="39.950000000000003" customHeight="1" x14ac:dyDescent="0.2">
      <c r="A65" s="44"/>
      <c r="B65" s="44"/>
      <c r="C65" s="44"/>
      <c r="D65" s="44"/>
      <c r="E65" s="44"/>
      <c r="F65" s="44"/>
      <c r="G65" s="89"/>
      <c r="H65" s="45"/>
      <c r="I65" s="47"/>
      <c r="J65" s="46"/>
      <c r="K65" s="47"/>
      <c r="L65" s="47"/>
      <c r="M65" s="48"/>
      <c r="N65" s="46"/>
      <c r="O65" s="44"/>
      <c r="P65" s="47"/>
      <c r="Q65" s="46"/>
      <c r="R65" s="46"/>
      <c r="S65" s="46"/>
      <c r="T65" s="46"/>
      <c r="U65" s="19" t="b">
        <f>N65&gt;___Summary!B68</f>
        <v>0</v>
      </c>
      <c r="V65" s="19" t="b">
        <f t="shared" si="2"/>
        <v>1</v>
      </c>
      <c r="X65" s="43">
        <f t="shared" si="0"/>
        <v>0</v>
      </c>
      <c r="Y65" s="43">
        <f t="shared" si="1"/>
        <v>0</v>
      </c>
    </row>
    <row r="66" spans="1:25" ht="39.950000000000003" customHeight="1" x14ac:dyDescent="0.2">
      <c r="A66" s="44"/>
      <c r="B66" s="44"/>
      <c r="C66" s="44"/>
      <c r="D66" s="44"/>
      <c r="E66" s="44"/>
      <c r="F66" s="44"/>
      <c r="G66" s="89"/>
      <c r="H66" s="45"/>
      <c r="I66" s="47"/>
      <c r="J66" s="46"/>
      <c r="K66" s="47"/>
      <c r="L66" s="47"/>
      <c r="M66" s="48"/>
      <c r="N66" s="46"/>
      <c r="O66" s="44"/>
      <c r="P66" s="47"/>
      <c r="Q66" s="46"/>
      <c r="R66" s="46"/>
      <c r="S66" s="46"/>
      <c r="T66" s="46"/>
      <c r="U66" s="19" t="b">
        <f>N66&gt;___Summary!B69</f>
        <v>0</v>
      </c>
      <c r="V66" s="19" t="b">
        <f t="shared" si="2"/>
        <v>1</v>
      </c>
      <c r="X66" s="43">
        <f t="shared" si="0"/>
        <v>0</v>
      </c>
      <c r="Y66" s="43">
        <f t="shared" si="1"/>
        <v>0</v>
      </c>
    </row>
    <row r="67" spans="1:25" ht="39.950000000000003" customHeight="1" x14ac:dyDescent="0.2">
      <c r="A67" s="44"/>
      <c r="B67" s="44"/>
      <c r="C67" s="44"/>
      <c r="D67" s="44"/>
      <c r="E67" s="44"/>
      <c r="F67" s="44"/>
      <c r="G67" s="89"/>
      <c r="H67" s="45"/>
      <c r="I67" s="47"/>
      <c r="J67" s="46"/>
      <c r="K67" s="47"/>
      <c r="L67" s="47"/>
      <c r="M67" s="48"/>
      <c r="N67" s="46"/>
      <c r="O67" s="44"/>
      <c r="P67" s="47"/>
      <c r="Q67" s="46"/>
      <c r="R67" s="46"/>
      <c r="S67" s="46"/>
      <c r="T67" s="46"/>
      <c r="U67" s="19" t="b">
        <f>N67&gt;___Summary!B70</f>
        <v>0</v>
      </c>
      <c r="V67" s="19" t="b">
        <f t="shared" si="2"/>
        <v>1</v>
      </c>
      <c r="X67" s="43">
        <f t="shared" si="0"/>
        <v>0</v>
      </c>
      <c r="Y67" s="43">
        <f t="shared" si="1"/>
        <v>0</v>
      </c>
    </row>
    <row r="68" spans="1:25" ht="39.950000000000003" customHeight="1" x14ac:dyDescent="0.2">
      <c r="A68" s="44"/>
      <c r="B68" s="44"/>
      <c r="C68" s="44"/>
      <c r="D68" s="44"/>
      <c r="E68" s="44"/>
      <c r="F68" s="44"/>
      <c r="G68" s="89"/>
      <c r="H68" s="45"/>
      <c r="I68" s="47"/>
      <c r="J68" s="46"/>
      <c r="K68" s="47"/>
      <c r="L68" s="47"/>
      <c r="M68" s="48"/>
      <c r="N68" s="46"/>
      <c r="O68" s="44"/>
      <c r="P68" s="47"/>
      <c r="Q68" s="46"/>
      <c r="R68" s="46"/>
      <c r="S68" s="46"/>
      <c r="T68" s="46"/>
      <c r="U68" s="19" t="b">
        <f>N68&gt;___Summary!B71</f>
        <v>0</v>
      </c>
      <c r="V68" s="19" t="b">
        <f t="shared" si="2"/>
        <v>1</v>
      </c>
      <c r="X68" s="43">
        <f t="shared" si="0"/>
        <v>0</v>
      </c>
      <c r="Y68" s="43">
        <f t="shared" si="1"/>
        <v>0</v>
      </c>
    </row>
    <row r="69" spans="1:25" ht="39.950000000000003" customHeight="1" x14ac:dyDescent="0.2">
      <c r="A69" s="44"/>
      <c r="B69" s="44"/>
      <c r="C69" s="44"/>
      <c r="D69" s="44"/>
      <c r="E69" s="44"/>
      <c r="F69" s="44"/>
      <c r="G69" s="89"/>
      <c r="H69" s="45"/>
      <c r="I69" s="47"/>
      <c r="J69" s="46"/>
      <c r="K69" s="47"/>
      <c r="L69" s="47"/>
      <c r="M69" s="48"/>
      <c r="N69" s="46"/>
      <c r="O69" s="44"/>
      <c r="P69" s="47"/>
      <c r="Q69" s="46"/>
      <c r="R69" s="46"/>
      <c r="S69" s="46"/>
      <c r="T69" s="46"/>
      <c r="U69" s="19" t="b">
        <f>N69&gt;___Summary!B72</f>
        <v>0</v>
      </c>
      <c r="V69" s="19" t="b">
        <f t="shared" si="2"/>
        <v>1</v>
      </c>
      <c r="X69" s="43">
        <f t="shared" si="0"/>
        <v>0</v>
      </c>
      <c r="Y69" s="43">
        <f t="shared" si="1"/>
        <v>0</v>
      </c>
    </row>
    <row r="70" spans="1:25" ht="39.950000000000003" customHeight="1" x14ac:dyDescent="0.2">
      <c r="A70" s="44"/>
      <c r="B70" s="44"/>
      <c r="C70" s="44"/>
      <c r="D70" s="44"/>
      <c r="E70" s="44"/>
      <c r="F70" s="44"/>
      <c r="G70" s="89"/>
      <c r="H70" s="45"/>
      <c r="I70" s="47"/>
      <c r="J70" s="46"/>
      <c r="K70" s="47"/>
      <c r="L70" s="47"/>
      <c r="M70" s="48"/>
      <c r="N70" s="46"/>
      <c r="O70" s="44"/>
      <c r="P70" s="47"/>
      <c r="Q70" s="46"/>
      <c r="R70" s="46"/>
      <c r="S70" s="46"/>
      <c r="T70" s="46"/>
      <c r="U70" s="19" t="b">
        <f>N70&gt;___Summary!B73</f>
        <v>0</v>
      </c>
      <c r="V70" s="19" t="b">
        <f t="shared" si="2"/>
        <v>1</v>
      </c>
      <c r="X70" s="43">
        <f t="shared" si="0"/>
        <v>0</v>
      </c>
      <c r="Y70" s="43">
        <f t="shared" si="1"/>
        <v>0</v>
      </c>
    </row>
    <row r="71" spans="1:25" ht="39.950000000000003" customHeight="1" x14ac:dyDescent="0.2">
      <c r="A71" s="44"/>
      <c r="B71" s="44"/>
      <c r="C71" s="44"/>
      <c r="D71" s="44"/>
      <c r="E71" s="44"/>
      <c r="F71" s="44"/>
      <c r="G71" s="89"/>
      <c r="H71" s="45"/>
      <c r="I71" s="47"/>
      <c r="J71" s="46"/>
      <c r="K71" s="47"/>
      <c r="L71" s="47"/>
      <c r="M71" s="48"/>
      <c r="N71" s="46"/>
      <c r="O71" s="44"/>
      <c r="P71" s="47"/>
      <c r="Q71" s="46"/>
      <c r="R71" s="46"/>
      <c r="S71" s="46"/>
      <c r="T71" s="46"/>
      <c r="U71" s="19" t="b">
        <f>N71&gt;___Summary!B74</f>
        <v>0</v>
      </c>
      <c r="V71" s="19" t="b">
        <f t="shared" si="2"/>
        <v>1</v>
      </c>
      <c r="X71" s="43">
        <f t="shared" si="0"/>
        <v>0</v>
      </c>
      <c r="Y71" s="43">
        <f t="shared" si="1"/>
        <v>0</v>
      </c>
    </row>
    <row r="72" spans="1:25" ht="39.950000000000003" customHeight="1" x14ac:dyDescent="0.2">
      <c r="A72" s="44"/>
      <c r="B72" s="44"/>
      <c r="C72" s="44"/>
      <c r="D72" s="44"/>
      <c r="E72" s="44"/>
      <c r="F72" s="44"/>
      <c r="G72" s="89"/>
      <c r="H72" s="45"/>
      <c r="I72" s="47"/>
      <c r="J72" s="46"/>
      <c r="K72" s="47"/>
      <c r="L72" s="47"/>
      <c r="M72" s="48"/>
      <c r="N72" s="46"/>
      <c r="O72" s="44"/>
      <c r="P72" s="47"/>
      <c r="Q72" s="46"/>
      <c r="R72" s="46"/>
      <c r="S72" s="46"/>
      <c r="T72" s="46"/>
      <c r="U72" s="19" t="b">
        <f>N72&gt;___Summary!B75</f>
        <v>0</v>
      </c>
      <c r="V72" s="19" t="b">
        <f t="shared" si="2"/>
        <v>1</v>
      </c>
      <c r="X72" s="43">
        <f t="shared" ref="X72:X135" si="3" xml:space="preserve"> IF(H72 = "Direct", G72, 0)</f>
        <v>0</v>
      </c>
      <c r="Y72" s="43">
        <f t="shared" ref="Y72:Y135" si="4" xml:space="preserve"> IF(H72 = "Indirect", G72, 0 )</f>
        <v>0</v>
      </c>
    </row>
    <row r="73" spans="1:25" ht="39.950000000000003" customHeight="1" x14ac:dyDescent="0.2">
      <c r="A73" s="44"/>
      <c r="B73" s="44"/>
      <c r="C73" s="44"/>
      <c r="D73" s="44"/>
      <c r="E73" s="44"/>
      <c r="F73" s="44"/>
      <c r="G73" s="89"/>
      <c r="H73" s="45"/>
      <c r="I73" s="47"/>
      <c r="J73" s="46"/>
      <c r="K73" s="47"/>
      <c r="L73" s="47"/>
      <c r="M73" s="48"/>
      <c r="N73" s="46"/>
      <c r="O73" s="44"/>
      <c r="P73" s="47"/>
      <c r="Q73" s="46"/>
      <c r="R73" s="46"/>
      <c r="S73" s="46"/>
      <c r="T73" s="46"/>
      <c r="U73" s="19" t="b">
        <f>N73&gt;___Summary!B76</f>
        <v>0</v>
      </c>
      <c r="V73" s="19" t="b">
        <f t="shared" si="2"/>
        <v>1</v>
      </c>
      <c r="X73" s="43">
        <f t="shared" si="3"/>
        <v>0</v>
      </c>
      <c r="Y73" s="43">
        <f t="shared" si="4"/>
        <v>0</v>
      </c>
    </row>
    <row r="74" spans="1:25" ht="39.950000000000003" customHeight="1" x14ac:dyDescent="0.2">
      <c r="A74" s="44"/>
      <c r="B74" s="44"/>
      <c r="C74" s="44"/>
      <c r="D74" s="44"/>
      <c r="E74" s="44"/>
      <c r="F74" s="44"/>
      <c r="G74" s="89"/>
      <c r="H74" s="45"/>
      <c r="I74" s="47"/>
      <c r="J74" s="46"/>
      <c r="K74" s="47"/>
      <c r="L74" s="47"/>
      <c r="M74" s="48"/>
      <c r="N74" s="46"/>
      <c r="O74" s="44"/>
      <c r="P74" s="47"/>
      <c r="Q74" s="46"/>
      <c r="R74" s="46"/>
      <c r="S74" s="46"/>
      <c r="T74" s="46"/>
      <c r="U74" s="19" t="b">
        <f>N74&gt;___Summary!B77</f>
        <v>0</v>
      </c>
      <c r="V74" s="19" t="b">
        <f t="shared" ref="V74:V137" si="5">Q74&gt;=N74</f>
        <v>1</v>
      </c>
      <c r="X74" s="43">
        <f t="shared" si="3"/>
        <v>0</v>
      </c>
      <c r="Y74" s="43">
        <f t="shared" si="4"/>
        <v>0</v>
      </c>
    </row>
    <row r="75" spans="1:25" ht="39.950000000000003" customHeight="1" x14ac:dyDescent="0.2">
      <c r="A75" s="44"/>
      <c r="B75" s="44"/>
      <c r="C75" s="44"/>
      <c r="D75" s="44"/>
      <c r="E75" s="44"/>
      <c r="F75" s="44"/>
      <c r="G75" s="89"/>
      <c r="H75" s="45"/>
      <c r="I75" s="47"/>
      <c r="J75" s="46"/>
      <c r="K75" s="47"/>
      <c r="L75" s="47"/>
      <c r="M75" s="48"/>
      <c r="N75" s="46"/>
      <c r="O75" s="44"/>
      <c r="P75" s="47"/>
      <c r="Q75" s="46"/>
      <c r="R75" s="46"/>
      <c r="S75" s="46"/>
      <c r="T75" s="46"/>
      <c r="U75" s="19" t="b">
        <f>N75&gt;___Summary!B78</f>
        <v>0</v>
      </c>
      <c r="V75" s="19" t="b">
        <f t="shared" si="5"/>
        <v>1</v>
      </c>
      <c r="X75" s="43">
        <f t="shared" si="3"/>
        <v>0</v>
      </c>
      <c r="Y75" s="43">
        <f t="shared" si="4"/>
        <v>0</v>
      </c>
    </row>
    <row r="76" spans="1:25" ht="39.950000000000003" customHeight="1" x14ac:dyDescent="0.2">
      <c r="A76" s="44"/>
      <c r="B76" s="44"/>
      <c r="C76" s="44"/>
      <c r="D76" s="44"/>
      <c r="E76" s="44"/>
      <c r="F76" s="44"/>
      <c r="G76" s="89"/>
      <c r="H76" s="45"/>
      <c r="I76" s="47"/>
      <c r="J76" s="46"/>
      <c r="K76" s="47"/>
      <c r="L76" s="47"/>
      <c r="M76" s="48"/>
      <c r="N76" s="46"/>
      <c r="O76" s="44"/>
      <c r="P76" s="47"/>
      <c r="Q76" s="46"/>
      <c r="R76" s="46"/>
      <c r="S76" s="46"/>
      <c r="T76" s="46"/>
      <c r="U76" s="19" t="b">
        <f>N76&gt;___Summary!B79</f>
        <v>0</v>
      </c>
      <c r="V76" s="19" t="b">
        <f t="shared" si="5"/>
        <v>1</v>
      </c>
      <c r="X76" s="43">
        <f t="shared" si="3"/>
        <v>0</v>
      </c>
      <c r="Y76" s="43">
        <f t="shared" si="4"/>
        <v>0</v>
      </c>
    </row>
    <row r="77" spans="1:25" ht="39.950000000000003" customHeight="1" x14ac:dyDescent="0.2">
      <c r="A77" s="44"/>
      <c r="B77" s="44"/>
      <c r="C77" s="44"/>
      <c r="D77" s="44"/>
      <c r="E77" s="44"/>
      <c r="F77" s="44"/>
      <c r="G77" s="89"/>
      <c r="H77" s="45"/>
      <c r="I77" s="47"/>
      <c r="J77" s="46"/>
      <c r="K77" s="47"/>
      <c r="L77" s="47"/>
      <c r="M77" s="48"/>
      <c r="N77" s="46"/>
      <c r="O77" s="44"/>
      <c r="P77" s="47"/>
      <c r="Q77" s="46"/>
      <c r="R77" s="46"/>
      <c r="S77" s="46"/>
      <c r="T77" s="46"/>
      <c r="U77" s="19" t="b">
        <f>N77&gt;___Summary!B80</f>
        <v>0</v>
      </c>
      <c r="V77" s="19" t="b">
        <f t="shared" si="5"/>
        <v>1</v>
      </c>
      <c r="X77" s="43">
        <f t="shared" si="3"/>
        <v>0</v>
      </c>
      <c r="Y77" s="43">
        <f t="shared" si="4"/>
        <v>0</v>
      </c>
    </row>
    <row r="78" spans="1:25" ht="39.950000000000003" customHeight="1" x14ac:dyDescent="0.2">
      <c r="A78" s="44"/>
      <c r="B78" s="44"/>
      <c r="C78" s="44"/>
      <c r="D78" s="44"/>
      <c r="E78" s="44"/>
      <c r="F78" s="44"/>
      <c r="G78" s="89"/>
      <c r="H78" s="45"/>
      <c r="I78" s="47"/>
      <c r="J78" s="46"/>
      <c r="K78" s="47"/>
      <c r="L78" s="47"/>
      <c r="M78" s="48"/>
      <c r="N78" s="46"/>
      <c r="O78" s="44"/>
      <c r="P78" s="47"/>
      <c r="Q78" s="46"/>
      <c r="R78" s="46"/>
      <c r="S78" s="46"/>
      <c r="T78" s="46"/>
      <c r="U78" s="19" t="b">
        <f>N78&gt;___Summary!B81</f>
        <v>0</v>
      </c>
      <c r="V78" s="19" t="b">
        <f t="shared" si="5"/>
        <v>1</v>
      </c>
      <c r="X78" s="43">
        <f t="shared" si="3"/>
        <v>0</v>
      </c>
      <c r="Y78" s="43">
        <f t="shared" si="4"/>
        <v>0</v>
      </c>
    </row>
    <row r="79" spans="1:25" ht="39.950000000000003" customHeight="1" x14ac:dyDescent="0.2">
      <c r="A79" s="44"/>
      <c r="B79" s="44"/>
      <c r="C79" s="44"/>
      <c r="D79" s="44"/>
      <c r="E79" s="44"/>
      <c r="F79" s="44"/>
      <c r="G79" s="89"/>
      <c r="H79" s="45"/>
      <c r="I79" s="47"/>
      <c r="J79" s="46"/>
      <c r="K79" s="47"/>
      <c r="L79" s="47"/>
      <c r="M79" s="48"/>
      <c r="N79" s="46"/>
      <c r="O79" s="44"/>
      <c r="P79" s="47"/>
      <c r="Q79" s="46"/>
      <c r="R79" s="46"/>
      <c r="S79" s="46"/>
      <c r="T79" s="46"/>
      <c r="U79" s="19" t="b">
        <f>N79&gt;___Summary!B82</f>
        <v>0</v>
      </c>
      <c r="V79" s="19" t="b">
        <f t="shared" si="5"/>
        <v>1</v>
      </c>
      <c r="X79" s="43">
        <f t="shared" si="3"/>
        <v>0</v>
      </c>
      <c r="Y79" s="43">
        <f t="shared" si="4"/>
        <v>0</v>
      </c>
    </row>
    <row r="80" spans="1:25" ht="39.950000000000003" customHeight="1" x14ac:dyDescent="0.2">
      <c r="A80" s="44"/>
      <c r="B80" s="44"/>
      <c r="C80" s="44"/>
      <c r="D80" s="44"/>
      <c r="E80" s="44"/>
      <c r="F80" s="44"/>
      <c r="G80" s="89"/>
      <c r="H80" s="45"/>
      <c r="I80" s="47"/>
      <c r="J80" s="46"/>
      <c r="K80" s="47"/>
      <c r="L80" s="47"/>
      <c r="M80" s="48"/>
      <c r="N80" s="46"/>
      <c r="O80" s="44"/>
      <c r="P80" s="47"/>
      <c r="Q80" s="46"/>
      <c r="R80" s="46"/>
      <c r="S80" s="46"/>
      <c r="T80" s="46"/>
      <c r="U80" s="19" t="b">
        <f>N80&gt;___Summary!B83</f>
        <v>0</v>
      </c>
      <c r="V80" s="19" t="b">
        <f t="shared" si="5"/>
        <v>1</v>
      </c>
      <c r="X80" s="43">
        <f t="shared" si="3"/>
        <v>0</v>
      </c>
      <c r="Y80" s="43">
        <f t="shared" si="4"/>
        <v>0</v>
      </c>
    </row>
    <row r="81" spans="1:25" ht="39.950000000000003" customHeight="1" x14ac:dyDescent="0.2">
      <c r="A81" s="44"/>
      <c r="B81" s="44"/>
      <c r="C81" s="44"/>
      <c r="D81" s="44"/>
      <c r="E81" s="44"/>
      <c r="F81" s="44"/>
      <c r="G81" s="89"/>
      <c r="H81" s="45"/>
      <c r="I81" s="47"/>
      <c r="J81" s="46"/>
      <c r="K81" s="47"/>
      <c r="L81" s="47"/>
      <c r="M81" s="48"/>
      <c r="N81" s="46"/>
      <c r="O81" s="44"/>
      <c r="P81" s="47"/>
      <c r="Q81" s="46"/>
      <c r="R81" s="46"/>
      <c r="S81" s="46"/>
      <c r="T81" s="46"/>
      <c r="U81" s="19" t="b">
        <f>N81&gt;___Summary!B84</f>
        <v>0</v>
      </c>
      <c r="V81" s="19" t="b">
        <f t="shared" si="5"/>
        <v>1</v>
      </c>
      <c r="X81" s="43">
        <f t="shared" si="3"/>
        <v>0</v>
      </c>
      <c r="Y81" s="43">
        <f t="shared" si="4"/>
        <v>0</v>
      </c>
    </row>
    <row r="82" spans="1:25" ht="39.950000000000003" customHeight="1" x14ac:dyDescent="0.2">
      <c r="A82" s="44"/>
      <c r="B82" s="44"/>
      <c r="C82" s="44"/>
      <c r="D82" s="44"/>
      <c r="E82" s="44"/>
      <c r="F82" s="44"/>
      <c r="G82" s="89"/>
      <c r="H82" s="45"/>
      <c r="I82" s="47"/>
      <c r="J82" s="46"/>
      <c r="K82" s="47"/>
      <c r="L82" s="47"/>
      <c r="M82" s="48"/>
      <c r="N82" s="46"/>
      <c r="O82" s="44"/>
      <c r="P82" s="47"/>
      <c r="Q82" s="46"/>
      <c r="R82" s="46"/>
      <c r="S82" s="46"/>
      <c r="T82" s="46"/>
      <c r="U82" s="19" t="b">
        <f>N82&gt;___Summary!B85</f>
        <v>0</v>
      </c>
      <c r="V82" s="19" t="b">
        <f t="shared" si="5"/>
        <v>1</v>
      </c>
      <c r="X82" s="43">
        <f t="shared" si="3"/>
        <v>0</v>
      </c>
      <c r="Y82" s="43">
        <f t="shared" si="4"/>
        <v>0</v>
      </c>
    </row>
    <row r="83" spans="1:25" ht="39.950000000000003" customHeight="1" x14ac:dyDescent="0.2">
      <c r="A83" s="44"/>
      <c r="B83" s="44"/>
      <c r="C83" s="44"/>
      <c r="D83" s="44"/>
      <c r="E83" s="44"/>
      <c r="F83" s="44"/>
      <c r="G83" s="89"/>
      <c r="H83" s="45"/>
      <c r="I83" s="47"/>
      <c r="J83" s="46"/>
      <c r="K83" s="47"/>
      <c r="L83" s="47"/>
      <c r="M83" s="48"/>
      <c r="N83" s="46"/>
      <c r="O83" s="44"/>
      <c r="P83" s="47"/>
      <c r="Q83" s="46"/>
      <c r="R83" s="46"/>
      <c r="S83" s="46"/>
      <c r="T83" s="46"/>
      <c r="U83" s="19" t="b">
        <f>N83&gt;___Summary!B86</f>
        <v>0</v>
      </c>
      <c r="V83" s="19" t="b">
        <f t="shared" si="5"/>
        <v>1</v>
      </c>
      <c r="X83" s="43">
        <f t="shared" si="3"/>
        <v>0</v>
      </c>
      <c r="Y83" s="43">
        <f t="shared" si="4"/>
        <v>0</v>
      </c>
    </row>
    <row r="84" spans="1:25" ht="39.950000000000003" customHeight="1" x14ac:dyDescent="0.2">
      <c r="A84" s="44"/>
      <c r="B84" s="44"/>
      <c r="C84" s="44"/>
      <c r="D84" s="44"/>
      <c r="E84" s="44"/>
      <c r="F84" s="44"/>
      <c r="G84" s="89"/>
      <c r="H84" s="45"/>
      <c r="I84" s="47"/>
      <c r="J84" s="46"/>
      <c r="K84" s="47"/>
      <c r="L84" s="47"/>
      <c r="M84" s="48"/>
      <c r="N84" s="46"/>
      <c r="O84" s="44"/>
      <c r="P84" s="47"/>
      <c r="Q84" s="46"/>
      <c r="R84" s="46"/>
      <c r="S84" s="46"/>
      <c r="T84" s="46"/>
      <c r="U84" s="19" t="b">
        <f>N84&gt;___Summary!B87</f>
        <v>0</v>
      </c>
      <c r="V84" s="19" t="b">
        <f t="shared" si="5"/>
        <v>1</v>
      </c>
      <c r="X84" s="43">
        <f t="shared" si="3"/>
        <v>0</v>
      </c>
      <c r="Y84" s="43">
        <f t="shared" si="4"/>
        <v>0</v>
      </c>
    </row>
    <row r="85" spans="1:25" ht="39.950000000000003" customHeight="1" x14ac:dyDescent="0.2">
      <c r="A85" s="44"/>
      <c r="B85" s="44"/>
      <c r="C85" s="44"/>
      <c r="D85" s="44"/>
      <c r="E85" s="44"/>
      <c r="F85" s="44"/>
      <c r="G85" s="89"/>
      <c r="H85" s="45"/>
      <c r="I85" s="47"/>
      <c r="J85" s="46"/>
      <c r="K85" s="47"/>
      <c r="L85" s="47"/>
      <c r="M85" s="48"/>
      <c r="N85" s="46"/>
      <c r="O85" s="44"/>
      <c r="P85" s="47"/>
      <c r="Q85" s="46"/>
      <c r="R85" s="46"/>
      <c r="S85" s="46"/>
      <c r="T85" s="46"/>
      <c r="U85" s="19" t="b">
        <f>N85&gt;___Summary!B88</f>
        <v>0</v>
      </c>
      <c r="V85" s="19" t="b">
        <f t="shared" si="5"/>
        <v>1</v>
      </c>
      <c r="X85" s="43">
        <f t="shared" si="3"/>
        <v>0</v>
      </c>
      <c r="Y85" s="43">
        <f t="shared" si="4"/>
        <v>0</v>
      </c>
    </row>
    <row r="86" spans="1:25" ht="39.950000000000003" customHeight="1" x14ac:dyDescent="0.2">
      <c r="A86" s="44"/>
      <c r="B86" s="44"/>
      <c r="C86" s="44"/>
      <c r="D86" s="44"/>
      <c r="E86" s="44"/>
      <c r="F86" s="44"/>
      <c r="G86" s="89"/>
      <c r="H86" s="45"/>
      <c r="I86" s="47"/>
      <c r="J86" s="46"/>
      <c r="K86" s="47"/>
      <c r="L86" s="47"/>
      <c r="M86" s="48"/>
      <c r="N86" s="46"/>
      <c r="O86" s="44"/>
      <c r="P86" s="47"/>
      <c r="Q86" s="46"/>
      <c r="R86" s="46"/>
      <c r="S86" s="46"/>
      <c r="T86" s="46"/>
      <c r="U86" s="19" t="b">
        <f>N86&gt;___Summary!B89</f>
        <v>0</v>
      </c>
      <c r="V86" s="19" t="b">
        <f t="shared" si="5"/>
        <v>1</v>
      </c>
      <c r="X86" s="43">
        <f t="shared" si="3"/>
        <v>0</v>
      </c>
      <c r="Y86" s="43">
        <f t="shared" si="4"/>
        <v>0</v>
      </c>
    </row>
    <row r="87" spans="1:25" ht="39.950000000000003" customHeight="1" x14ac:dyDescent="0.2">
      <c r="A87" s="44"/>
      <c r="B87" s="44"/>
      <c r="C87" s="44"/>
      <c r="D87" s="44"/>
      <c r="E87" s="44"/>
      <c r="F87" s="44"/>
      <c r="G87" s="89"/>
      <c r="H87" s="45"/>
      <c r="I87" s="47"/>
      <c r="J87" s="46"/>
      <c r="K87" s="47"/>
      <c r="L87" s="47"/>
      <c r="M87" s="48"/>
      <c r="N87" s="46"/>
      <c r="O87" s="44"/>
      <c r="P87" s="47"/>
      <c r="Q87" s="46"/>
      <c r="R87" s="46"/>
      <c r="S87" s="46"/>
      <c r="T87" s="46"/>
      <c r="U87" s="19" t="b">
        <f>N87&gt;___Summary!B90</f>
        <v>0</v>
      </c>
      <c r="V87" s="19" t="b">
        <f t="shared" si="5"/>
        <v>1</v>
      </c>
      <c r="X87" s="43">
        <f t="shared" si="3"/>
        <v>0</v>
      </c>
      <c r="Y87" s="43">
        <f t="shared" si="4"/>
        <v>0</v>
      </c>
    </row>
    <row r="88" spans="1:25" ht="39.950000000000003" customHeight="1" x14ac:dyDescent="0.2">
      <c r="A88" s="44"/>
      <c r="B88" s="44"/>
      <c r="C88" s="44"/>
      <c r="D88" s="44"/>
      <c r="E88" s="44"/>
      <c r="F88" s="44"/>
      <c r="G88" s="89"/>
      <c r="H88" s="45"/>
      <c r="I88" s="47"/>
      <c r="J88" s="46"/>
      <c r="K88" s="47"/>
      <c r="L88" s="47"/>
      <c r="M88" s="48"/>
      <c r="N88" s="46"/>
      <c r="O88" s="44"/>
      <c r="P88" s="47"/>
      <c r="Q88" s="46"/>
      <c r="R88" s="46"/>
      <c r="S88" s="46"/>
      <c r="T88" s="46"/>
      <c r="U88" s="19" t="b">
        <f>N88&gt;___Summary!B91</f>
        <v>0</v>
      </c>
      <c r="V88" s="19" t="b">
        <f t="shared" si="5"/>
        <v>1</v>
      </c>
      <c r="X88" s="43">
        <f t="shared" si="3"/>
        <v>0</v>
      </c>
      <c r="Y88" s="43">
        <f t="shared" si="4"/>
        <v>0</v>
      </c>
    </row>
    <row r="89" spans="1:25" ht="39.950000000000003" customHeight="1" x14ac:dyDescent="0.2">
      <c r="A89" s="44"/>
      <c r="B89" s="44"/>
      <c r="C89" s="44"/>
      <c r="D89" s="44"/>
      <c r="E89" s="44"/>
      <c r="F89" s="44"/>
      <c r="G89" s="89"/>
      <c r="H89" s="45"/>
      <c r="I89" s="47"/>
      <c r="J89" s="46"/>
      <c r="K89" s="47"/>
      <c r="L89" s="47"/>
      <c r="M89" s="48"/>
      <c r="N89" s="46"/>
      <c r="O89" s="44"/>
      <c r="P89" s="47"/>
      <c r="Q89" s="46"/>
      <c r="R89" s="46"/>
      <c r="S89" s="46"/>
      <c r="T89" s="46"/>
      <c r="U89" s="19" t="b">
        <f>N89&gt;___Summary!B92</f>
        <v>0</v>
      </c>
      <c r="V89" s="19" t="b">
        <f t="shared" si="5"/>
        <v>1</v>
      </c>
      <c r="X89" s="43">
        <f t="shared" si="3"/>
        <v>0</v>
      </c>
      <c r="Y89" s="43">
        <f t="shared" si="4"/>
        <v>0</v>
      </c>
    </row>
    <row r="90" spans="1:25" ht="39.950000000000003" customHeight="1" x14ac:dyDescent="0.2">
      <c r="A90" s="44"/>
      <c r="B90" s="44"/>
      <c r="C90" s="44"/>
      <c r="D90" s="44"/>
      <c r="E90" s="44"/>
      <c r="F90" s="44"/>
      <c r="G90" s="89"/>
      <c r="H90" s="45"/>
      <c r="I90" s="47"/>
      <c r="J90" s="46"/>
      <c r="K90" s="47"/>
      <c r="L90" s="47"/>
      <c r="M90" s="48"/>
      <c r="N90" s="46"/>
      <c r="O90" s="44"/>
      <c r="P90" s="47"/>
      <c r="Q90" s="46"/>
      <c r="R90" s="46"/>
      <c r="S90" s="46"/>
      <c r="T90" s="46"/>
      <c r="U90" s="19" t="b">
        <f>N90&gt;___Summary!B93</f>
        <v>0</v>
      </c>
      <c r="V90" s="19" t="b">
        <f t="shared" si="5"/>
        <v>1</v>
      </c>
      <c r="X90" s="43">
        <f t="shared" si="3"/>
        <v>0</v>
      </c>
      <c r="Y90" s="43">
        <f t="shared" si="4"/>
        <v>0</v>
      </c>
    </row>
    <row r="91" spans="1:25" ht="39.950000000000003" customHeight="1" x14ac:dyDescent="0.2">
      <c r="A91" s="44"/>
      <c r="B91" s="44"/>
      <c r="C91" s="44"/>
      <c r="D91" s="44"/>
      <c r="E91" s="44"/>
      <c r="F91" s="44"/>
      <c r="G91" s="89"/>
      <c r="H91" s="45"/>
      <c r="I91" s="47"/>
      <c r="J91" s="46"/>
      <c r="K91" s="47"/>
      <c r="L91" s="47"/>
      <c r="M91" s="48"/>
      <c r="N91" s="46"/>
      <c r="O91" s="44"/>
      <c r="P91" s="47"/>
      <c r="Q91" s="46"/>
      <c r="R91" s="46"/>
      <c r="S91" s="46"/>
      <c r="T91" s="46"/>
      <c r="U91" s="19" t="b">
        <f>N91&gt;___Summary!B94</f>
        <v>0</v>
      </c>
      <c r="V91" s="19" t="b">
        <f t="shared" si="5"/>
        <v>1</v>
      </c>
      <c r="X91" s="43">
        <f t="shared" si="3"/>
        <v>0</v>
      </c>
      <c r="Y91" s="43">
        <f t="shared" si="4"/>
        <v>0</v>
      </c>
    </row>
    <row r="92" spans="1:25" ht="39.950000000000003" customHeight="1" x14ac:dyDescent="0.2">
      <c r="A92" s="44"/>
      <c r="B92" s="44"/>
      <c r="C92" s="44"/>
      <c r="D92" s="44"/>
      <c r="E92" s="44"/>
      <c r="F92" s="44"/>
      <c r="G92" s="89"/>
      <c r="H92" s="45"/>
      <c r="I92" s="47"/>
      <c r="J92" s="46"/>
      <c r="K92" s="47"/>
      <c r="L92" s="47"/>
      <c r="M92" s="48"/>
      <c r="N92" s="46"/>
      <c r="O92" s="44"/>
      <c r="P92" s="47"/>
      <c r="Q92" s="46"/>
      <c r="R92" s="46"/>
      <c r="S92" s="46"/>
      <c r="T92" s="46"/>
      <c r="U92" s="19" t="b">
        <f>N92&gt;___Summary!B95</f>
        <v>0</v>
      </c>
      <c r="V92" s="19" t="b">
        <f t="shared" si="5"/>
        <v>1</v>
      </c>
      <c r="X92" s="43">
        <f t="shared" si="3"/>
        <v>0</v>
      </c>
      <c r="Y92" s="43">
        <f t="shared" si="4"/>
        <v>0</v>
      </c>
    </row>
    <row r="93" spans="1:25" ht="39.950000000000003" customHeight="1" x14ac:dyDescent="0.2">
      <c r="A93" s="44"/>
      <c r="B93" s="44"/>
      <c r="C93" s="44"/>
      <c r="D93" s="44"/>
      <c r="E93" s="44"/>
      <c r="F93" s="44"/>
      <c r="G93" s="89"/>
      <c r="H93" s="45"/>
      <c r="I93" s="47"/>
      <c r="J93" s="46"/>
      <c r="K93" s="47"/>
      <c r="L93" s="47"/>
      <c r="M93" s="48"/>
      <c r="N93" s="46"/>
      <c r="O93" s="44"/>
      <c r="P93" s="47"/>
      <c r="Q93" s="46"/>
      <c r="R93" s="46"/>
      <c r="S93" s="46"/>
      <c r="T93" s="46"/>
      <c r="U93" s="19" t="b">
        <f>N93&gt;___Summary!B96</f>
        <v>0</v>
      </c>
      <c r="V93" s="19" t="b">
        <f t="shared" si="5"/>
        <v>1</v>
      </c>
      <c r="X93" s="43">
        <f t="shared" si="3"/>
        <v>0</v>
      </c>
      <c r="Y93" s="43">
        <f t="shared" si="4"/>
        <v>0</v>
      </c>
    </row>
    <row r="94" spans="1:25" ht="39.950000000000003" customHeight="1" x14ac:dyDescent="0.2">
      <c r="A94" s="44"/>
      <c r="B94" s="44"/>
      <c r="C94" s="44"/>
      <c r="D94" s="44"/>
      <c r="E94" s="44"/>
      <c r="F94" s="44"/>
      <c r="G94" s="89"/>
      <c r="H94" s="45"/>
      <c r="I94" s="47"/>
      <c r="J94" s="46"/>
      <c r="K94" s="47"/>
      <c r="L94" s="47"/>
      <c r="M94" s="48"/>
      <c r="N94" s="46"/>
      <c r="O94" s="44"/>
      <c r="P94" s="47"/>
      <c r="Q94" s="46"/>
      <c r="R94" s="46"/>
      <c r="S94" s="46"/>
      <c r="T94" s="46"/>
      <c r="U94" s="19" t="b">
        <f>N94&gt;___Summary!B97</f>
        <v>0</v>
      </c>
      <c r="V94" s="19" t="b">
        <f t="shared" si="5"/>
        <v>1</v>
      </c>
      <c r="X94" s="43">
        <f t="shared" si="3"/>
        <v>0</v>
      </c>
      <c r="Y94" s="43">
        <f t="shared" si="4"/>
        <v>0</v>
      </c>
    </row>
    <row r="95" spans="1:25" ht="39.950000000000003" customHeight="1" x14ac:dyDescent="0.2">
      <c r="A95" s="44"/>
      <c r="B95" s="44"/>
      <c r="C95" s="44"/>
      <c r="D95" s="44"/>
      <c r="E95" s="44"/>
      <c r="F95" s="44"/>
      <c r="G95" s="89"/>
      <c r="H95" s="45"/>
      <c r="I95" s="47"/>
      <c r="J95" s="46"/>
      <c r="K95" s="47"/>
      <c r="L95" s="47"/>
      <c r="M95" s="48"/>
      <c r="N95" s="46"/>
      <c r="O95" s="44"/>
      <c r="P95" s="47"/>
      <c r="Q95" s="46"/>
      <c r="R95" s="46"/>
      <c r="S95" s="46"/>
      <c r="T95" s="46"/>
      <c r="U95" s="19" t="b">
        <f>N95&gt;___Summary!B98</f>
        <v>0</v>
      </c>
      <c r="V95" s="19" t="b">
        <f t="shared" si="5"/>
        <v>1</v>
      </c>
      <c r="X95" s="43">
        <f t="shared" si="3"/>
        <v>0</v>
      </c>
      <c r="Y95" s="43">
        <f t="shared" si="4"/>
        <v>0</v>
      </c>
    </row>
    <row r="96" spans="1:25" ht="39.950000000000003" customHeight="1" x14ac:dyDescent="0.2">
      <c r="A96" s="44"/>
      <c r="B96" s="44"/>
      <c r="C96" s="44"/>
      <c r="D96" s="44"/>
      <c r="E96" s="44"/>
      <c r="F96" s="44"/>
      <c r="G96" s="89"/>
      <c r="H96" s="45"/>
      <c r="I96" s="47"/>
      <c r="J96" s="46"/>
      <c r="K96" s="47"/>
      <c r="L96" s="47"/>
      <c r="M96" s="48"/>
      <c r="N96" s="46"/>
      <c r="O96" s="44"/>
      <c r="P96" s="47"/>
      <c r="Q96" s="46"/>
      <c r="R96" s="46"/>
      <c r="S96" s="46"/>
      <c r="T96" s="46"/>
      <c r="U96" s="19" t="b">
        <f>N96&gt;___Summary!B99</f>
        <v>0</v>
      </c>
      <c r="V96" s="19" t="b">
        <f t="shared" si="5"/>
        <v>1</v>
      </c>
      <c r="X96" s="43">
        <f t="shared" si="3"/>
        <v>0</v>
      </c>
      <c r="Y96" s="43">
        <f t="shared" si="4"/>
        <v>0</v>
      </c>
    </row>
    <row r="97" spans="1:25" ht="39.950000000000003" customHeight="1" x14ac:dyDescent="0.2">
      <c r="A97" s="44"/>
      <c r="B97" s="44"/>
      <c r="C97" s="44"/>
      <c r="D97" s="44"/>
      <c r="E97" s="44"/>
      <c r="F97" s="44"/>
      <c r="G97" s="89"/>
      <c r="H97" s="45"/>
      <c r="I97" s="47"/>
      <c r="J97" s="46"/>
      <c r="K97" s="47"/>
      <c r="L97" s="47"/>
      <c r="M97" s="48"/>
      <c r="N97" s="46"/>
      <c r="O97" s="44"/>
      <c r="P97" s="47"/>
      <c r="Q97" s="46"/>
      <c r="R97" s="46"/>
      <c r="S97" s="46"/>
      <c r="T97" s="46"/>
      <c r="U97" s="19" t="b">
        <f>N97&gt;___Summary!B100</f>
        <v>0</v>
      </c>
      <c r="V97" s="19" t="b">
        <f t="shared" si="5"/>
        <v>1</v>
      </c>
      <c r="X97" s="43">
        <f t="shared" si="3"/>
        <v>0</v>
      </c>
      <c r="Y97" s="43">
        <f t="shared" si="4"/>
        <v>0</v>
      </c>
    </row>
    <row r="98" spans="1:25" ht="39.950000000000003" customHeight="1" x14ac:dyDescent="0.2">
      <c r="A98" s="44"/>
      <c r="B98" s="44"/>
      <c r="C98" s="44"/>
      <c r="D98" s="44"/>
      <c r="E98" s="44"/>
      <c r="F98" s="44"/>
      <c r="G98" s="89"/>
      <c r="H98" s="45"/>
      <c r="I98" s="47"/>
      <c r="J98" s="46"/>
      <c r="K98" s="47"/>
      <c r="L98" s="47"/>
      <c r="M98" s="48"/>
      <c r="N98" s="46"/>
      <c r="O98" s="44"/>
      <c r="P98" s="47"/>
      <c r="Q98" s="46"/>
      <c r="R98" s="46"/>
      <c r="S98" s="46"/>
      <c r="T98" s="46"/>
      <c r="U98" s="19" t="b">
        <f>N98&gt;___Summary!B101</f>
        <v>0</v>
      </c>
      <c r="V98" s="19" t="b">
        <f t="shared" si="5"/>
        <v>1</v>
      </c>
      <c r="X98" s="43">
        <f t="shared" si="3"/>
        <v>0</v>
      </c>
      <c r="Y98" s="43">
        <f t="shared" si="4"/>
        <v>0</v>
      </c>
    </row>
    <row r="99" spans="1:25" ht="39.950000000000003" customHeight="1" x14ac:dyDescent="0.2">
      <c r="A99" s="44"/>
      <c r="B99" s="44"/>
      <c r="C99" s="44"/>
      <c r="D99" s="44"/>
      <c r="E99" s="44"/>
      <c r="F99" s="44"/>
      <c r="G99" s="89"/>
      <c r="H99" s="45"/>
      <c r="I99" s="47"/>
      <c r="J99" s="46"/>
      <c r="K99" s="47"/>
      <c r="L99" s="47"/>
      <c r="M99" s="48"/>
      <c r="N99" s="46"/>
      <c r="O99" s="44"/>
      <c r="P99" s="47"/>
      <c r="Q99" s="46"/>
      <c r="R99" s="46"/>
      <c r="S99" s="46"/>
      <c r="T99" s="46"/>
      <c r="U99" s="19" t="b">
        <f>N99&gt;___Summary!B102</f>
        <v>0</v>
      </c>
      <c r="V99" s="19" t="b">
        <f t="shared" si="5"/>
        <v>1</v>
      </c>
      <c r="X99" s="43">
        <f t="shared" si="3"/>
        <v>0</v>
      </c>
      <c r="Y99" s="43">
        <f t="shared" si="4"/>
        <v>0</v>
      </c>
    </row>
    <row r="100" spans="1:25" ht="39.950000000000003" customHeight="1" x14ac:dyDescent="0.2">
      <c r="A100" s="44"/>
      <c r="B100" s="44"/>
      <c r="C100" s="44"/>
      <c r="D100" s="44"/>
      <c r="E100" s="44"/>
      <c r="F100" s="44"/>
      <c r="G100" s="89"/>
      <c r="H100" s="45"/>
      <c r="I100" s="47"/>
      <c r="J100" s="46"/>
      <c r="K100" s="47"/>
      <c r="L100" s="47"/>
      <c r="M100" s="48"/>
      <c r="N100" s="46"/>
      <c r="O100" s="44"/>
      <c r="P100" s="47"/>
      <c r="Q100" s="46"/>
      <c r="R100" s="46"/>
      <c r="S100" s="46"/>
      <c r="T100" s="46"/>
      <c r="U100" s="19" t="b">
        <f>N100&gt;___Summary!B103</f>
        <v>0</v>
      </c>
      <c r="V100" s="19" t="b">
        <f t="shared" si="5"/>
        <v>1</v>
      </c>
      <c r="X100" s="43">
        <f t="shared" si="3"/>
        <v>0</v>
      </c>
      <c r="Y100" s="43">
        <f t="shared" si="4"/>
        <v>0</v>
      </c>
    </row>
    <row r="101" spans="1:25" ht="39.950000000000003" customHeight="1" x14ac:dyDescent="0.2">
      <c r="A101" s="44"/>
      <c r="B101" s="44"/>
      <c r="C101" s="44"/>
      <c r="D101" s="44"/>
      <c r="E101" s="44"/>
      <c r="F101" s="44"/>
      <c r="G101" s="89"/>
      <c r="H101" s="45"/>
      <c r="I101" s="47"/>
      <c r="J101" s="46"/>
      <c r="K101" s="47"/>
      <c r="L101" s="47"/>
      <c r="M101" s="48"/>
      <c r="N101" s="46"/>
      <c r="O101" s="44"/>
      <c r="P101" s="47"/>
      <c r="Q101" s="46"/>
      <c r="R101" s="46"/>
      <c r="S101" s="46"/>
      <c r="T101" s="46"/>
      <c r="U101" s="19" t="b">
        <f>N101&gt;___Summary!B104</f>
        <v>0</v>
      </c>
      <c r="V101" s="19" t="b">
        <f t="shared" si="5"/>
        <v>1</v>
      </c>
      <c r="X101" s="43">
        <f t="shared" si="3"/>
        <v>0</v>
      </c>
      <c r="Y101" s="43">
        <f t="shared" si="4"/>
        <v>0</v>
      </c>
    </row>
    <row r="102" spans="1:25" ht="39.950000000000003" customHeight="1" x14ac:dyDescent="0.2">
      <c r="A102" s="44"/>
      <c r="B102" s="44"/>
      <c r="C102" s="44"/>
      <c r="D102" s="44"/>
      <c r="E102" s="44"/>
      <c r="F102" s="44"/>
      <c r="G102" s="89"/>
      <c r="H102" s="45"/>
      <c r="I102" s="47"/>
      <c r="J102" s="46"/>
      <c r="K102" s="47"/>
      <c r="L102" s="47"/>
      <c r="M102" s="48"/>
      <c r="N102" s="46"/>
      <c r="O102" s="44"/>
      <c r="P102" s="47"/>
      <c r="Q102" s="46"/>
      <c r="R102" s="46"/>
      <c r="S102" s="46"/>
      <c r="T102" s="46"/>
      <c r="U102" s="19" t="b">
        <f>N102&gt;___Summary!B105</f>
        <v>0</v>
      </c>
      <c r="V102" s="19" t="b">
        <f t="shared" si="5"/>
        <v>1</v>
      </c>
      <c r="X102" s="43">
        <f t="shared" si="3"/>
        <v>0</v>
      </c>
      <c r="Y102" s="43">
        <f t="shared" si="4"/>
        <v>0</v>
      </c>
    </row>
    <row r="103" spans="1:25" ht="39.950000000000003" customHeight="1" x14ac:dyDescent="0.2">
      <c r="A103" s="44"/>
      <c r="B103" s="44"/>
      <c r="C103" s="44"/>
      <c r="D103" s="44"/>
      <c r="E103" s="44"/>
      <c r="F103" s="44"/>
      <c r="G103" s="89"/>
      <c r="H103" s="45"/>
      <c r="I103" s="47"/>
      <c r="J103" s="46"/>
      <c r="K103" s="47"/>
      <c r="L103" s="47"/>
      <c r="M103" s="48"/>
      <c r="N103" s="46"/>
      <c r="O103" s="44"/>
      <c r="P103" s="47"/>
      <c r="Q103" s="46"/>
      <c r="R103" s="46"/>
      <c r="S103" s="46"/>
      <c r="T103" s="46"/>
      <c r="U103" s="19" t="b">
        <f>N103&gt;___Summary!B106</f>
        <v>0</v>
      </c>
      <c r="V103" s="19" t="b">
        <f t="shared" si="5"/>
        <v>1</v>
      </c>
      <c r="X103" s="43">
        <f t="shared" si="3"/>
        <v>0</v>
      </c>
      <c r="Y103" s="43">
        <f t="shared" si="4"/>
        <v>0</v>
      </c>
    </row>
    <row r="104" spans="1:25" ht="39.950000000000003" customHeight="1" x14ac:dyDescent="0.2">
      <c r="A104" s="44"/>
      <c r="B104" s="44"/>
      <c r="C104" s="44"/>
      <c r="D104" s="44"/>
      <c r="E104" s="44"/>
      <c r="F104" s="44"/>
      <c r="G104" s="89"/>
      <c r="H104" s="45"/>
      <c r="I104" s="47"/>
      <c r="J104" s="46"/>
      <c r="K104" s="47"/>
      <c r="L104" s="47"/>
      <c r="M104" s="48"/>
      <c r="N104" s="46"/>
      <c r="O104" s="44"/>
      <c r="P104" s="47"/>
      <c r="Q104" s="46"/>
      <c r="R104" s="46"/>
      <c r="S104" s="46"/>
      <c r="T104" s="46"/>
      <c r="U104" s="19" t="b">
        <f>N104&gt;___Summary!B107</f>
        <v>0</v>
      </c>
      <c r="V104" s="19" t="b">
        <f t="shared" si="5"/>
        <v>1</v>
      </c>
      <c r="X104" s="43">
        <f t="shared" si="3"/>
        <v>0</v>
      </c>
      <c r="Y104" s="43">
        <f t="shared" si="4"/>
        <v>0</v>
      </c>
    </row>
    <row r="105" spans="1:25" ht="39.950000000000003" customHeight="1" x14ac:dyDescent="0.2">
      <c r="A105" s="44"/>
      <c r="B105" s="44"/>
      <c r="C105" s="44"/>
      <c r="D105" s="44"/>
      <c r="E105" s="44"/>
      <c r="F105" s="44"/>
      <c r="G105" s="89"/>
      <c r="H105" s="45"/>
      <c r="I105" s="47"/>
      <c r="J105" s="46"/>
      <c r="K105" s="47"/>
      <c r="L105" s="47"/>
      <c r="M105" s="48"/>
      <c r="N105" s="46"/>
      <c r="O105" s="44"/>
      <c r="P105" s="47"/>
      <c r="Q105" s="46"/>
      <c r="R105" s="46"/>
      <c r="S105" s="46"/>
      <c r="T105" s="46"/>
      <c r="U105" s="19" t="b">
        <f>N105&gt;___Summary!B108</f>
        <v>0</v>
      </c>
      <c r="V105" s="19" t="b">
        <f t="shared" si="5"/>
        <v>1</v>
      </c>
      <c r="X105" s="43">
        <f t="shared" si="3"/>
        <v>0</v>
      </c>
      <c r="Y105" s="43">
        <f t="shared" si="4"/>
        <v>0</v>
      </c>
    </row>
    <row r="106" spans="1:25" ht="39.950000000000003" customHeight="1" x14ac:dyDescent="0.2">
      <c r="A106" s="44"/>
      <c r="B106" s="44"/>
      <c r="C106" s="44"/>
      <c r="D106" s="44"/>
      <c r="E106" s="44"/>
      <c r="F106" s="44"/>
      <c r="G106" s="89"/>
      <c r="H106" s="45"/>
      <c r="I106" s="47"/>
      <c r="J106" s="46"/>
      <c r="K106" s="47"/>
      <c r="L106" s="47"/>
      <c r="M106" s="48"/>
      <c r="N106" s="46"/>
      <c r="O106" s="44"/>
      <c r="P106" s="47"/>
      <c r="Q106" s="46"/>
      <c r="R106" s="46"/>
      <c r="S106" s="46"/>
      <c r="T106" s="46"/>
      <c r="U106" s="19" t="b">
        <f>N106&gt;___Summary!B109</f>
        <v>0</v>
      </c>
      <c r="V106" s="19" t="b">
        <f t="shared" si="5"/>
        <v>1</v>
      </c>
      <c r="X106" s="43">
        <f t="shared" si="3"/>
        <v>0</v>
      </c>
      <c r="Y106" s="43">
        <f t="shared" si="4"/>
        <v>0</v>
      </c>
    </row>
    <row r="107" spans="1:25" ht="39.950000000000003" customHeight="1" x14ac:dyDescent="0.2">
      <c r="A107" s="44"/>
      <c r="B107" s="44"/>
      <c r="C107" s="44"/>
      <c r="D107" s="44"/>
      <c r="E107" s="44"/>
      <c r="F107" s="44"/>
      <c r="G107" s="89"/>
      <c r="H107" s="45"/>
      <c r="I107" s="47"/>
      <c r="J107" s="46"/>
      <c r="K107" s="47"/>
      <c r="L107" s="47"/>
      <c r="M107" s="48"/>
      <c r="N107" s="46"/>
      <c r="O107" s="44"/>
      <c r="P107" s="47"/>
      <c r="Q107" s="46"/>
      <c r="R107" s="46"/>
      <c r="S107" s="46"/>
      <c r="T107" s="46"/>
      <c r="U107" s="19" t="b">
        <f>N107&gt;___Summary!B110</f>
        <v>0</v>
      </c>
      <c r="V107" s="19" t="b">
        <f t="shared" si="5"/>
        <v>1</v>
      </c>
      <c r="X107" s="43">
        <f t="shared" si="3"/>
        <v>0</v>
      </c>
      <c r="Y107" s="43">
        <f t="shared" si="4"/>
        <v>0</v>
      </c>
    </row>
    <row r="108" spans="1:25" ht="39.950000000000003" customHeight="1" x14ac:dyDescent="0.2">
      <c r="A108" s="44"/>
      <c r="B108" s="44"/>
      <c r="C108" s="44"/>
      <c r="D108" s="44"/>
      <c r="E108" s="44"/>
      <c r="F108" s="44"/>
      <c r="G108" s="89"/>
      <c r="H108" s="45"/>
      <c r="I108" s="47"/>
      <c r="J108" s="46"/>
      <c r="K108" s="47"/>
      <c r="L108" s="47"/>
      <c r="M108" s="48"/>
      <c r="N108" s="46"/>
      <c r="O108" s="44"/>
      <c r="P108" s="47"/>
      <c r="Q108" s="46"/>
      <c r="R108" s="46"/>
      <c r="S108" s="46"/>
      <c r="T108" s="46"/>
      <c r="U108" s="19" t="b">
        <f>N108&gt;___Summary!B111</f>
        <v>0</v>
      </c>
      <c r="V108" s="19" t="b">
        <f t="shared" si="5"/>
        <v>1</v>
      </c>
      <c r="X108" s="43">
        <f t="shared" si="3"/>
        <v>0</v>
      </c>
      <c r="Y108" s="43">
        <f t="shared" si="4"/>
        <v>0</v>
      </c>
    </row>
    <row r="109" spans="1:25" ht="39.950000000000003" customHeight="1" x14ac:dyDescent="0.2">
      <c r="A109" s="44"/>
      <c r="B109" s="44"/>
      <c r="C109" s="44"/>
      <c r="D109" s="44"/>
      <c r="E109" s="44"/>
      <c r="F109" s="44"/>
      <c r="G109" s="89"/>
      <c r="H109" s="45"/>
      <c r="I109" s="47"/>
      <c r="J109" s="46"/>
      <c r="K109" s="47"/>
      <c r="L109" s="47"/>
      <c r="M109" s="48"/>
      <c r="N109" s="46"/>
      <c r="O109" s="44"/>
      <c r="P109" s="47"/>
      <c r="Q109" s="46"/>
      <c r="R109" s="46"/>
      <c r="S109" s="46"/>
      <c r="T109" s="46"/>
      <c r="U109" s="19" t="b">
        <f>N109&gt;___Summary!B112</f>
        <v>0</v>
      </c>
      <c r="V109" s="19" t="b">
        <f t="shared" si="5"/>
        <v>1</v>
      </c>
      <c r="X109" s="43">
        <f t="shared" si="3"/>
        <v>0</v>
      </c>
      <c r="Y109" s="43">
        <f t="shared" si="4"/>
        <v>0</v>
      </c>
    </row>
    <row r="110" spans="1:25" ht="39.950000000000003" customHeight="1" x14ac:dyDescent="0.2">
      <c r="A110" s="44"/>
      <c r="B110" s="44"/>
      <c r="C110" s="44"/>
      <c r="D110" s="44"/>
      <c r="E110" s="44"/>
      <c r="F110" s="44"/>
      <c r="G110" s="89"/>
      <c r="H110" s="45"/>
      <c r="I110" s="47"/>
      <c r="J110" s="46"/>
      <c r="K110" s="47"/>
      <c r="L110" s="47"/>
      <c r="M110" s="48"/>
      <c r="N110" s="46"/>
      <c r="O110" s="44"/>
      <c r="P110" s="47"/>
      <c r="Q110" s="46"/>
      <c r="R110" s="46"/>
      <c r="S110" s="46"/>
      <c r="T110" s="46"/>
      <c r="U110" s="19" t="b">
        <f>N110&gt;___Summary!B113</f>
        <v>0</v>
      </c>
      <c r="V110" s="19" t="b">
        <f t="shared" si="5"/>
        <v>1</v>
      </c>
      <c r="X110" s="43">
        <f t="shared" si="3"/>
        <v>0</v>
      </c>
      <c r="Y110" s="43">
        <f t="shared" si="4"/>
        <v>0</v>
      </c>
    </row>
    <row r="111" spans="1:25" ht="39.950000000000003" customHeight="1" x14ac:dyDescent="0.2">
      <c r="A111" s="44"/>
      <c r="B111" s="44"/>
      <c r="C111" s="44"/>
      <c r="D111" s="44"/>
      <c r="E111" s="44"/>
      <c r="F111" s="44"/>
      <c r="G111" s="89"/>
      <c r="H111" s="45"/>
      <c r="I111" s="47"/>
      <c r="J111" s="46"/>
      <c r="K111" s="47"/>
      <c r="L111" s="47"/>
      <c r="M111" s="48"/>
      <c r="N111" s="46"/>
      <c r="O111" s="44"/>
      <c r="P111" s="47"/>
      <c r="Q111" s="46"/>
      <c r="R111" s="46"/>
      <c r="S111" s="46"/>
      <c r="T111" s="46"/>
      <c r="U111" s="19" t="b">
        <f>N111&gt;___Summary!B114</f>
        <v>0</v>
      </c>
      <c r="V111" s="19" t="b">
        <f t="shared" si="5"/>
        <v>1</v>
      </c>
      <c r="X111" s="43">
        <f t="shared" si="3"/>
        <v>0</v>
      </c>
      <c r="Y111" s="43">
        <f t="shared" si="4"/>
        <v>0</v>
      </c>
    </row>
    <row r="112" spans="1:25" ht="39.950000000000003" customHeight="1" x14ac:dyDescent="0.2">
      <c r="A112" s="44"/>
      <c r="B112" s="44"/>
      <c r="C112" s="44"/>
      <c r="D112" s="44"/>
      <c r="E112" s="44"/>
      <c r="F112" s="44"/>
      <c r="G112" s="89"/>
      <c r="H112" s="45"/>
      <c r="I112" s="47"/>
      <c r="J112" s="46"/>
      <c r="K112" s="47"/>
      <c r="L112" s="47"/>
      <c r="M112" s="48"/>
      <c r="N112" s="46"/>
      <c r="O112" s="44"/>
      <c r="P112" s="47"/>
      <c r="Q112" s="46"/>
      <c r="R112" s="46"/>
      <c r="S112" s="46"/>
      <c r="T112" s="46"/>
      <c r="U112" s="19" t="b">
        <f>N112&gt;___Summary!B115</f>
        <v>0</v>
      </c>
      <c r="V112" s="19" t="b">
        <f t="shared" si="5"/>
        <v>1</v>
      </c>
      <c r="X112" s="43">
        <f t="shared" si="3"/>
        <v>0</v>
      </c>
      <c r="Y112" s="43">
        <f t="shared" si="4"/>
        <v>0</v>
      </c>
    </row>
    <row r="113" spans="1:25" ht="39.950000000000003" customHeight="1" x14ac:dyDescent="0.2">
      <c r="A113" s="44"/>
      <c r="B113" s="44"/>
      <c r="C113" s="44"/>
      <c r="D113" s="44"/>
      <c r="E113" s="44"/>
      <c r="F113" s="44"/>
      <c r="G113" s="89"/>
      <c r="H113" s="45"/>
      <c r="I113" s="47"/>
      <c r="J113" s="46"/>
      <c r="K113" s="47"/>
      <c r="L113" s="47"/>
      <c r="M113" s="48"/>
      <c r="N113" s="46"/>
      <c r="O113" s="44"/>
      <c r="P113" s="47"/>
      <c r="Q113" s="46"/>
      <c r="R113" s="46"/>
      <c r="S113" s="46"/>
      <c r="T113" s="46"/>
      <c r="U113" s="19" t="b">
        <f>N113&gt;___Summary!B116</f>
        <v>0</v>
      </c>
      <c r="V113" s="19" t="b">
        <f t="shared" si="5"/>
        <v>1</v>
      </c>
      <c r="X113" s="43">
        <f t="shared" si="3"/>
        <v>0</v>
      </c>
      <c r="Y113" s="43">
        <f t="shared" si="4"/>
        <v>0</v>
      </c>
    </row>
    <row r="114" spans="1:25" ht="39.950000000000003" customHeight="1" x14ac:dyDescent="0.2">
      <c r="A114" s="44"/>
      <c r="B114" s="44"/>
      <c r="C114" s="44"/>
      <c r="D114" s="44"/>
      <c r="E114" s="44"/>
      <c r="F114" s="44"/>
      <c r="G114" s="89"/>
      <c r="H114" s="45"/>
      <c r="I114" s="47"/>
      <c r="J114" s="46"/>
      <c r="K114" s="47"/>
      <c r="L114" s="47"/>
      <c r="M114" s="48"/>
      <c r="N114" s="46"/>
      <c r="O114" s="44"/>
      <c r="P114" s="47"/>
      <c r="Q114" s="46"/>
      <c r="R114" s="46"/>
      <c r="S114" s="46"/>
      <c r="T114" s="46"/>
      <c r="U114" s="19" t="b">
        <f>N114&gt;___Summary!B117</f>
        <v>0</v>
      </c>
      <c r="V114" s="19" t="b">
        <f t="shared" si="5"/>
        <v>1</v>
      </c>
      <c r="X114" s="43">
        <f t="shared" si="3"/>
        <v>0</v>
      </c>
      <c r="Y114" s="43">
        <f t="shared" si="4"/>
        <v>0</v>
      </c>
    </row>
    <row r="115" spans="1:25" ht="39.950000000000003" customHeight="1" x14ac:dyDescent="0.2">
      <c r="A115" s="44"/>
      <c r="B115" s="44"/>
      <c r="C115" s="44"/>
      <c r="D115" s="44"/>
      <c r="E115" s="44"/>
      <c r="F115" s="44"/>
      <c r="G115" s="89"/>
      <c r="H115" s="45"/>
      <c r="I115" s="47"/>
      <c r="J115" s="46"/>
      <c r="K115" s="47"/>
      <c r="L115" s="47"/>
      <c r="M115" s="48"/>
      <c r="N115" s="46"/>
      <c r="O115" s="44"/>
      <c r="P115" s="47"/>
      <c r="Q115" s="46"/>
      <c r="R115" s="46"/>
      <c r="S115" s="46"/>
      <c r="T115" s="46"/>
      <c r="U115" s="19" t="b">
        <f>N115&gt;___Summary!B118</f>
        <v>0</v>
      </c>
      <c r="V115" s="19" t="b">
        <f t="shared" si="5"/>
        <v>1</v>
      </c>
      <c r="X115" s="43">
        <f t="shared" si="3"/>
        <v>0</v>
      </c>
      <c r="Y115" s="43">
        <f t="shared" si="4"/>
        <v>0</v>
      </c>
    </row>
    <row r="116" spans="1:25" ht="39.950000000000003" customHeight="1" x14ac:dyDescent="0.2">
      <c r="A116" s="44"/>
      <c r="B116" s="44"/>
      <c r="C116" s="44"/>
      <c r="D116" s="44"/>
      <c r="E116" s="44"/>
      <c r="F116" s="44"/>
      <c r="G116" s="89"/>
      <c r="H116" s="45"/>
      <c r="I116" s="47"/>
      <c r="J116" s="46"/>
      <c r="K116" s="47"/>
      <c r="L116" s="47"/>
      <c r="M116" s="48"/>
      <c r="N116" s="46"/>
      <c r="O116" s="44"/>
      <c r="P116" s="47"/>
      <c r="Q116" s="46"/>
      <c r="R116" s="46"/>
      <c r="S116" s="46"/>
      <c r="T116" s="46"/>
      <c r="U116" s="19" t="b">
        <f>N116&gt;___Summary!B119</f>
        <v>0</v>
      </c>
      <c r="V116" s="19" t="b">
        <f t="shared" si="5"/>
        <v>1</v>
      </c>
      <c r="X116" s="43">
        <f t="shared" si="3"/>
        <v>0</v>
      </c>
      <c r="Y116" s="43">
        <f t="shared" si="4"/>
        <v>0</v>
      </c>
    </row>
    <row r="117" spans="1:25" ht="39.950000000000003" customHeight="1" x14ac:dyDescent="0.2">
      <c r="A117" s="44"/>
      <c r="B117" s="44"/>
      <c r="C117" s="44"/>
      <c r="D117" s="44"/>
      <c r="E117" s="44"/>
      <c r="F117" s="44"/>
      <c r="G117" s="89"/>
      <c r="H117" s="45"/>
      <c r="I117" s="47"/>
      <c r="J117" s="46"/>
      <c r="K117" s="47"/>
      <c r="L117" s="47"/>
      <c r="M117" s="48"/>
      <c r="N117" s="46"/>
      <c r="O117" s="44"/>
      <c r="P117" s="47"/>
      <c r="Q117" s="46"/>
      <c r="R117" s="46"/>
      <c r="S117" s="46"/>
      <c r="T117" s="46"/>
      <c r="U117" s="19" t="b">
        <f>N117&gt;___Summary!B120</f>
        <v>0</v>
      </c>
      <c r="V117" s="19" t="b">
        <f t="shared" si="5"/>
        <v>1</v>
      </c>
      <c r="X117" s="43">
        <f t="shared" si="3"/>
        <v>0</v>
      </c>
      <c r="Y117" s="43">
        <f t="shared" si="4"/>
        <v>0</v>
      </c>
    </row>
    <row r="118" spans="1:25" ht="39.950000000000003" customHeight="1" x14ac:dyDescent="0.2">
      <c r="A118" s="44"/>
      <c r="B118" s="44"/>
      <c r="C118" s="44"/>
      <c r="D118" s="44"/>
      <c r="E118" s="44"/>
      <c r="F118" s="44"/>
      <c r="G118" s="89"/>
      <c r="H118" s="45"/>
      <c r="I118" s="47"/>
      <c r="J118" s="46"/>
      <c r="K118" s="47"/>
      <c r="L118" s="47"/>
      <c r="M118" s="48"/>
      <c r="N118" s="46"/>
      <c r="O118" s="44"/>
      <c r="P118" s="47"/>
      <c r="Q118" s="46"/>
      <c r="R118" s="46"/>
      <c r="S118" s="46"/>
      <c r="T118" s="46"/>
      <c r="U118" s="19" t="b">
        <f>N118&gt;___Summary!B121</f>
        <v>0</v>
      </c>
      <c r="V118" s="19" t="b">
        <f t="shared" si="5"/>
        <v>1</v>
      </c>
      <c r="X118" s="43">
        <f t="shared" si="3"/>
        <v>0</v>
      </c>
      <c r="Y118" s="43">
        <f t="shared" si="4"/>
        <v>0</v>
      </c>
    </row>
    <row r="119" spans="1:25" ht="39.950000000000003" customHeight="1" x14ac:dyDescent="0.2">
      <c r="A119" s="44"/>
      <c r="B119" s="44"/>
      <c r="C119" s="44"/>
      <c r="D119" s="44"/>
      <c r="E119" s="44"/>
      <c r="F119" s="44"/>
      <c r="G119" s="89"/>
      <c r="H119" s="45"/>
      <c r="I119" s="47"/>
      <c r="J119" s="46"/>
      <c r="K119" s="47"/>
      <c r="L119" s="47"/>
      <c r="M119" s="48"/>
      <c r="N119" s="46"/>
      <c r="O119" s="44"/>
      <c r="P119" s="47"/>
      <c r="Q119" s="46"/>
      <c r="R119" s="46"/>
      <c r="S119" s="46"/>
      <c r="T119" s="46"/>
      <c r="U119" s="19" t="b">
        <f>N119&gt;___Summary!B122</f>
        <v>0</v>
      </c>
      <c r="V119" s="19" t="b">
        <f t="shared" si="5"/>
        <v>1</v>
      </c>
      <c r="X119" s="43">
        <f t="shared" si="3"/>
        <v>0</v>
      </c>
      <c r="Y119" s="43">
        <f t="shared" si="4"/>
        <v>0</v>
      </c>
    </row>
    <row r="120" spans="1:25" ht="39.950000000000003" customHeight="1" x14ac:dyDescent="0.2">
      <c r="A120" s="44"/>
      <c r="B120" s="44"/>
      <c r="C120" s="44"/>
      <c r="D120" s="44"/>
      <c r="E120" s="44"/>
      <c r="F120" s="44"/>
      <c r="G120" s="89"/>
      <c r="H120" s="45"/>
      <c r="I120" s="47"/>
      <c r="J120" s="46"/>
      <c r="K120" s="47"/>
      <c r="L120" s="47"/>
      <c r="M120" s="48"/>
      <c r="N120" s="46"/>
      <c r="O120" s="44"/>
      <c r="P120" s="47"/>
      <c r="Q120" s="46"/>
      <c r="R120" s="46"/>
      <c r="S120" s="46"/>
      <c r="T120" s="46"/>
      <c r="U120" s="19" t="b">
        <f>N120&gt;___Summary!B123</f>
        <v>0</v>
      </c>
      <c r="V120" s="19" t="b">
        <f t="shared" si="5"/>
        <v>1</v>
      </c>
      <c r="X120" s="43">
        <f t="shared" si="3"/>
        <v>0</v>
      </c>
      <c r="Y120" s="43">
        <f t="shared" si="4"/>
        <v>0</v>
      </c>
    </row>
    <row r="121" spans="1:25" ht="39.950000000000003" customHeight="1" x14ac:dyDescent="0.2">
      <c r="A121" s="44"/>
      <c r="B121" s="44"/>
      <c r="C121" s="44"/>
      <c r="D121" s="44"/>
      <c r="E121" s="44"/>
      <c r="F121" s="44"/>
      <c r="G121" s="89"/>
      <c r="H121" s="45"/>
      <c r="I121" s="47"/>
      <c r="J121" s="46"/>
      <c r="K121" s="47"/>
      <c r="L121" s="47"/>
      <c r="M121" s="48"/>
      <c r="N121" s="46"/>
      <c r="O121" s="44"/>
      <c r="P121" s="47"/>
      <c r="Q121" s="46"/>
      <c r="R121" s="46"/>
      <c r="S121" s="46"/>
      <c r="T121" s="46"/>
      <c r="U121" s="19" t="b">
        <f>N121&gt;___Summary!B124</f>
        <v>0</v>
      </c>
      <c r="V121" s="19" t="b">
        <f t="shared" si="5"/>
        <v>1</v>
      </c>
      <c r="X121" s="43">
        <f t="shared" si="3"/>
        <v>0</v>
      </c>
      <c r="Y121" s="43">
        <f t="shared" si="4"/>
        <v>0</v>
      </c>
    </row>
    <row r="122" spans="1:25" ht="39.950000000000003" customHeight="1" x14ac:dyDescent="0.2">
      <c r="A122" s="44"/>
      <c r="B122" s="44"/>
      <c r="C122" s="44"/>
      <c r="D122" s="44"/>
      <c r="E122" s="44"/>
      <c r="F122" s="44"/>
      <c r="G122" s="89"/>
      <c r="H122" s="45"/>
      <c r="I122" s="47"/>
      <c r="J122" s="46"/>
      <c r="K122" s="47"/>
      <c r="L122" s="47"/>
      <c r="M122" s="48"/>
      <c r="N122" s="46"/>
      <c r="O122" s="44"/>
      <c r="P122" s="47"/>
      <c r="Q122" s="46"/>
      <c r="R122" s="46"/>
      <c r="S122" s="46"/>
      <c r="T122" s="46"/>
      <c r="U122" s="19" t="b">
        <f>N122&gt;___Summary!B125</f>
        <v>0</v>
      </c>
      <c r="V122" s="19" t="b">
        <f t="shared" si="5"/>
        <v>1</v>
      </c>
      <c r="X122" s="43">
        <f t="shared" si="3"/>
        <v>0</v>
      </c>
      <c r="Y122" s="43">
        <f t="shared" si="4"/>
        <v>0</v>
      </c>
    </row>
    <row r="123" spans="1:25" ht="39.950000000000003" customHeight="1" x14ac:dyDescent="0.2">
      <c r="A123" s="44"/>
      <c r="B123" s="44"/>
      <c r="C123" s="44"/>
      <c r="D123" s="44"/>
      <c r="E123" s="44"/>
      <c r="F123" s="44"/>
      <c r="G123" s="89"/>
      <c r="H123" s="45"/>
      <c r="I123" s="47"/>
      <c r="J123" s="46"/>
      <c r="K123" s="47"/>
      <c r="L123" s="47"/>
      <c r="M123" s="48"/>
      <c r="N123" s="46"/>
      <c r="O123" s="44"/>
      <c r="P123" s="47"/>
      <c r="Q123" s="46"/>
      <c r="R123" s="46"/>
      <c r="S123" s="46"/>
      <c r="T123" s="46"/>
      <c r="U123" s="19" t="b">
        <f>N123&gt;___Summary!B126</f>
        <v>0</v>
      </c>
      <c r="V123" s="19" t="b">
        <f t="shared" si="5"/>
        <v>1</v>
      </c>
      <c r="X123" s="43">
        <f t="shared" si="3"/>
        <v>0</v>
      </c>
      <c r="Y123" s="43">
        <f t="shared" si="4"/>
        <v>0</v>
      </c>
    </row>
    <row r="124" spans="1:25" ht="39.950000000000003" customHeight="1" x14ac:dyDescent="0.2">
      <c r="A124" s="44"/>
      <c r="B124" s="44"/>
      <c r="C124" s="44"/>
      <c r="D124" s="44"/>
      <c r="E124" s="44"/>
      <c r="F124" s="44"/>
      <c r="G124" s="89"/>
      <c r="H124" s="45"/>
      <c r="I124" s="47"/>
      <c r="J124" s="46"/>
      <c r="K124" s="47"/>
      <c r="L124" s="47"/>
      <c r="M124" s="48"/>
      <c r="N124" s="46"/>
      <c r="O124" s="44"/>
      <c r="P124" s="47"/>
      <c r="Q124" s="46"/>
      <c r="R124" s="46"/>
      <c r="S124" s="46"/>
      <c r="T124" s="46"/>
      <c r="U124" s="19" t="b">
        <f>N124&gt;___Summary!B127</f>
        <v>0</v>
      </c>
      <c r="V124" s="19" t="b">
        <f t="shared" si="5"/>
        <v>1</v>
      </c>
      <c r="X124" s="43">
        <f t="shared" si="3"/>
        <v>0</v>
      </c>
      <c r="Y124" s="43">
        <f t="shared" si="4"/>
        <v>0</v>
      </c>
    </row>
    <row r="125" spans="1:25" ht="39.950000000000003" customHeight="1" x14ac:dyDescent="0.2">
      <c r="A125" s="44"/>
      <c r="B125" s="44"/>
      <c r="C125" s="44"/>
      <c r="D125" s="44"/>
      <c r="E125" s="44"/>
      <c r="F125" s="44"/>
      <c r="G125" s="89"/>
      <c r="H125" s="45"/>
      <c r="I125" s="47"/>
      <c r="J125" s="46"/>
      <c r="K125" s="47"/>
      <c r="L125" s="47"/>
      <c r="M125" s="48"/>
      <c r="N125" s="46"/>
      <c r="O125" s="44"/>
      <c r="P125" s="47"/>
      <c r="Q125" s="46"/>
      <c r="R125" s="46"/>
      <c r="S125" s="46"/>
      <c r="T125" s="46"/>
      <c r="U125" s="19" t="b">
        <f>N125&gt;___Summary!B128</f>
        <v>0</v>
      </c>
      <c r="V125" s="19" t="b">
        <f t="shared" si="5"/>
        <v>1</v>
      </c>
      <c r="X125" s="43">
        <f t="shared" si="3"/>
        <v>0</v>
      </c>
      <c r="Y125" s="43">
        <f t="shared" si="4"/>
        <v>0</v>
      </c>
    </row>
    <row r="126" spans="1:25" ht="39.950000000000003" customHeight="1" x14ac:dyDescent="0.2">
      <c r="A126" s="44"/>
      <c r="B126" s="44"/>
      <c r="C126" s="44"/>
      <c r="D126" s="44"/>
      <c r="E126" s="44"/>
      <c r="F126" s="44"/>
      <c r="G126" s="89"/>
      <c r="H126" s="45"/>
      <c r="I126" s="47"/>
      <c r="J126" s="46"/>
      <c r="K126" s="47"/>
      <c r="L126" s="47"/>
      <c r="M126" s="48"/>
      <c r="N126" s="46"/>
      <c r="O126" s="44"/>
      <c r="P126" s="47"/>
      <c r="Q126" s="46"/>
      <c r="R126" s="46"/>
      <c r="S126" s="46"/>
      <c r="T126" s="46"/>
      <c r="U126" s="19" t="b">
        <f>N126&gt;___Summary!B129</f>
        <v>0</v>
      </c>
      <c r="V126" s="19" t="b">
        <f t="shared" si="5"/>
        <v>1</v>
      </c>
      <c r="X126" s="43">
        <f t="shared" si="3"/>
        <v>0</v>
      </c>
      <c r="Y126" s="43">
        <f t="shared" si="4"/>
        <v>0</v>
      </c>
    </row>
    <row r="127" spans="1:25" ht="39.950000000000003" customHeight="1" x14ac:dyDescent="0.2">
      <c r="A127" s="44"/>
      <c r="B127" s="44"/>
      <c r="C127" s="44"/>
      <c r="D127" s="44"/>
      <c r="E127" s="44"/>
      <c r="F127" s="44"/>
      <c r="G127" s="89"/>
      <c r="H127" s="45"/>
      <c r="I127" s="47"/>
      <c r="J127" s="46"/>
      <c r="K127" s="47"/>
      <c r="L127" s="47"/>
      <c r="M127" s="48"/>
      <c r="N127" s="46"/>
      <c r="O127" s="44"/>
      <c r="P127" s="47"/>
      <c r="Q127" s="46"/>
      <c r="R127" s="46"/>
      <c r="S127" s="46"/>
      <c r="T127" s="46"/>
      <c r="U127" s="19" t="b">
        <f>N127&gt;___Summary!B130</f>
        <v>0</v>
      </c>
      <c r="V127" s="19" t="b">
        <f t="shared" si="5"/>
        <v>1</v>
      </c>
      <c r="X127" s="43">
        <f t="shared" si="3"/>
        <v>0</v>
      </c>
      <c r="Y127" s="43">
        <f t="shared" si="4"/>
        <v>0</v>
      </c>
    </row>
    <row r="128" spans="1:25" ht="39.950000000000003" customHeight="1" x14ac:dyDescent="0.2">
      <c r="A128" s="44"/>
      <c r="B128" s="44"/>
      <c r="C128" s="44"/>
      <c r="D128" s="44"/>
      <c r="E128" s="44"/>
      <c r="F128" s="44"/>
      <c r="G128" s="89"/>
      <c r="H128" s="45"/>
      <c r="I128" s="47"/>
      <c r="J128" s="46"/>
      <c r="K128" s="47"/>
      <c r="L128" s="47"/>
      <c r="M128" s="48"/>
      <c r="N128" s="46"/>
      <c r="O128" s="44"/>
      <c r="P128" s="47"/>
      <c r="Q128" s="46"/>
      <c r="R128" s="46"/>
      <c r="S128" s="46"/>
      <c r="T128" s="46"/>
      <c r="U128" s="19" t="b">
        <f>N128&gt;___Summary!B131</f>
        <v>0</v>
      </c>
      <c r="V128" s="19" t="b">
        <f t="shared" si="5"/>
        <v>1</v>
      </c>
      <c r="X128" s="43">
        <f t="shared" si="3"/>
        <v>0</v>
      </c>
      <c r="Y128" s="43">
        <f t="shared" si="4"/>
        <v>0</v>
      </c>
    </row>
    <row r="129" spans="1:25" ht="39.950000000000003" customHeight="1" x14ac:dyDescent="0.2">
      <c r="A129" s="44"/>
      <c r="B129" s="44"/>
      <c r="C129" s="44"/>
      <c r="D129" s="44"/>
      <c r="E129" s="44"/>
      <c r="F129" s="44"/>
      <c r="G129" s="89"/>
      <c r="H129" s="45"/>
      <c r="I129" s="47"/>
      <c r="J129" s="46"/>
      <c r="K129" s="47"/>
      <c r="L129" s="47"/>
      <c r="M129" s="48"/>
      <c r="N129" s="46"/>
      <c r="O129" s="44"/>
      <c r="P129" s="47"/>
      <c r="Q129" s="46"/>
      <c r="R129" s="46"/>
      <c r="S129" s="46"/>
      <c r="T129" s="46"/>
      <c r="U129" s="19" t="b">
        <f>N129&gt;___Summary!B132</f>
        <v>0</v>
      </c>
      <c r="V129" s="19" t="b">
        <f t="shared" si="5"/>
        <v>1</v>
      </c>
      <c r="X129" s="43">
        <f t="shared" si="3"/>
        <v>0</v>
      </c>
      <c r="Y129" s="43">
        <f t="shared" si="4"/>
        <v>0</v>
      </c>
    </row>
    <row r="130" spans="1:25" ht="39.950000000000003" customHeight="1" x14ac:dyDescent="0.2">
      <c r="A130" s="44"/>
      <c r="B130" s="44"/>
      <c r="C130" s="44"/>
      <c r="D130" s="44"/>
      <c r="E130" s="44"/>
      <c r="F130" s="44"/>
      <c r="G130" s="89"/>
      <c r="H130" s="45"/>
      <c r="I130" s="47"/>
      <c r="J130" s="46"/>
      <c r="K130" s="47"/>
      <c r="L130" s="47"/>
      <c r="M130" s="48"/>
      <c r="N130" s="46"/>
      <c r="O130" s="44"/>
      <c r="P130" s="47"/>
      <c r="Q130" s="46"/>
      <c r="R130" s="46"/>
      <c r="S130" s="46"/>
      <c r="T130" s="46"/>
      <c r="U130" s="19" t="b">
        <f>N130&gt;___Summary!B133</f>
        <v>0</v>
      </c>
      <c r="V130" s="19" t="b">
        <f t="shared" si="5"/>
        <v>1</v>
      </c>
      <c r="X130" s="43">
        <f t="shared" si="3"/>
        <v>0</v>
      </c>
      <c r="Y130" s="43">
        <f t="shared" si="4"/>
        <v>0</v>
      </c>
    </row>
    <row r="131" spans="1:25" ht="39.950000000000003" customHeight="1" x14ac:dyDescent="0.2">
      <c r="A131" s="44"/>
      <c r="B131" s="44"/>
      <c r="C131" s="44"/>
      <c r="D131" s="44"/>
      <c r="E131" s="44"/>
      <c r="F131" s="44"/>
      <c r="G131" s="89"/>
      <c r="H131" s="45"/>
      <c r="I131" s="47"/>
      <c r="J131" s="46"/>
      <c r="K131" s="47"/>
      <c r="L131" s="47"/>
      <c r="M131" s="48"/>
      <c r="N131" s="46"/>
      <c r="O131" s="44"/>
      <c r="P131" s="47"/>
      <c r="Q131" s="46"/>
      <c r="R131" s="46"/>
      <c r="S131" s="46"/>
      <c r="T131" s="46"/>
      <c r="U131" s="19" t="b">
        <f>N131&gt;___Summary!B134</f>
        <v>0</v>
      </c>
      <c r="V131" s="19" t="b">
        <f t="shared" si="5"/>
        <v>1</v>
      </c>
      <c r="X131" s="43">
        <f t="shared" si="3"/>
        <v>0</v>
      </c>
      <c r="Y131" s="43">
        <f t="shared" si="4"/>
        <v>0</v>
      </c>
    </row>
    <row r="132" spans="1:25" ht="39.950000000000003" customHeight="1" x14ac:dyDescent="0.2">
      <c r="A132" s="44"/>
      <c r="B132" s="44"/>
      <c r="C132" s="44"/>
      <c r="D132" s="44"/>
      <c r="E132" s="44"/>
      <c r="F132" s="44"/>
      <c r="G132" s="89"/>
      <c r="H132" s="45"/>
      <c r="I132" s="47"/>
      <c r="J132" s="46"/>
      <c r="K132" s="47"/>
      <c r="L132" s="47"/>
      <c r="M132" s="48"/>
      <c r="N132" s="46"/>
      <c r="O132" s="44"/>
      <c r="P132" s="47"/>
      <c r="Q132" s="46"/>
      <c r="R132" s="46"/>
      <c r="S132" s="46"/>
      <c r="T132" s="46"/>
      <c r="U132" s="19" t="b">
        <f>N132&gt;___Summary!B135</f>
        <v>0</v>
      </c>
      <c r="V132" s="19" t="b">
        <f t="shared" si="5"/>
        <v>1</v>
      </c>
      <c r="X132" s="43">
        <f t="shared" si="3"/>
        <v>0</v>
      </c>
      <c r="Y132" s="43">
        <f t="shared" si="4"/>
        <v>0</v>
      </c>
    </row>
    <row r="133" spans="1:25" ht="39.950000000000003" customHeight="1" x14ac:dyDescent="0.2">
      <c r="A133" s="44"/>
      <c r="B133" s="44"/>
      <c r="C133" s="44"/>
      <c r="D133" s="44"/>
      <c r="E133" s="44"/>
      <c r="F133" s="44"/>
      <c r="G133" s="89"/>
      <c r="H133" s="45"/>
      <c r="I133" s="47"/>
      <c r="J133" s="46"/>
      <c r="K133" s="47"/>
      <c r="L133" s="47"/>
      <c r="M133" s="48"/>
      <c r="N133" s="46"/>
      <c r="O133" s="44"/>
      <c r="P133" s="47"/>
      <c r="Q133" s="46"/>
      <c r="R133" s="46"/>
      <c r="S133" s="46"/>
      <c r="T133" s="46"/>
      <c r="U133" s="19" t="b">
        <f>N133&gt;___Summary!B136</f>
        <v>0</v>
      </c>
      <c r="V133" s="19" t="b">
        <f t="shared" si="5"/>
        <v>1</v>
      </c>
      <c r="X133" s="43">
        <f t="shared" si="3"/>
        <v>0</v>
      </c>
      <c r="Y133" s="43">
        <f t="shared" si="4"/>
        <v>0</v>
      </c>
    </row>
    <row r="134" spans="1:25" ht="39.950000000000003" customHeight="1" x14ac:dyDescent="0.2">
      <c r="A134" s="44"/>
      <c r="B134" s="44"/>
      <c r="C134" s="44"/>
      <c r="D134" s="44"/>
      <c r="E134" s="44"/>
      <c r="F134" s="44"/>
      <c r="G134" s="89"/>
      <c r="H134" s="45"/>
      <c r="I134" s="47"/>
      <c r="J134" s="46"/>
      <c r="K134" s="47"/>
      <c r="L134" s="47"/>
      <c r="M134" s="48"/>
      <c r="N134" s="46"/>
      <c r="O134" s="44"/>
      <c r="P134" s="47"/>
      <c r="Q134" s="46"/>
      <c r="R134" s="46"/>
      <c r="S134" s="46"/>
      <c r="T134" s="46"/>
      <c r="U134" s="19" t="b">
        <f>N134&gt;___Summary!B137</f>
        <v>0</v>
      </c>
      <c r="V134" s="19" t="b">
        <f t="shared" si="5"/>
        <v>1</v>
      </c>
      <c r="X134" s="43">
        <f t="shared" si="3"/>
        <v>0</v>
      </c>
      <c r="Y134" s="43">
        <f t="shared" si="4"/>
        <v>0</v>
      </c>
    </row>
    <row r="135" spans="1:25" ht="39.950000000000003" customHeight="1" x14ac:dyDescent="0.2">
      <c r="A135" s="44"/>
      <c r="B135" s="44"/>
      <c r="C135" s="44"/>
      <c r="D135" s="44"/>
      <c r="E135" s="44"/>
      <c r="F135" s="44"/>
      <c r="G135" s="89"/>
      <c r="H135" s="45"/>
      <c r="I135" s="47"/>
      <c r="J135" s="46"/>
      <c r="K135" s="47"/>
      <c r="L135" s="47"/>
      <c r="M135" s="48"/>
      <c r="N135" s="46"/>
      <c r="O135" s="44"/>
      <c r="P135" s="47"/>
      <c r="Q135" s="46"/>
      <c r="R135" s="46"/>
      <c r="S135" s="46"/>
      <c r="T135" s="46"/>
      <c r="U135" s="19" t="b">
        <f>N135&gt;___Summary!B138</f>
        <v>0</v>
      </c>
      <c r="V135" s="19" t="b">
        <f t="shared" si="5"/>
        <v>1</v>
      </c>
      <c r="X135" s="43">
        <f t="shared" si="3"/>
        <v>0</v>
      </c>
      <c r="Y135" s="43">
        <f t="shared" si="4"/>
        <v>0</v>
      </c>
    </row>
    <row r="136" spans="1:25" ht="39.950000000000003" customHeight="1" x14ac:dyDescent="0.2">
      <c r="A136" s="44"/>
      <c r="B136" s="44"/>
      <c r="C136" s="44"/>
      <c r="D136" s="44"/>
      <c r="E136" s="44"/>
      <c r="F136" s="44"/>
      <c r="G136" s="89"/>
      <c r="H136" s="45"/>
      <c r="I136" s="47"/>
      <c r="J136" s="46"/>
      <c r="K136" s="47"/>
      <c r="L136" s="47"/>
      <c r="M136" s="48"/>
      <c r="N136" s="46"/>
      <c r="O136" s="44"/>
      <c r="P136" s="47"/>
      <c r="Q136" s="46"/>
      <c r="R136" s="46"/>
      <c r="S136" s="46"/>
      <c r="T136" s="46"/>
      <c r="U136" s="19" t="b">
        <f>N136&gt;___Summary!B139</f>
        <v>0</v>
      </c>
      <c r="V136" s="19" t="b">
        <f t="shared" si="5"/>
        <v>1</v>
      </c>
      <c r="X136" s="43">
        <f t="shared" ref="X136:X199" si="6" xml:space="preserve"> IF(H136 = "Direct", G136, 0)</f>
        <v>0</v>
      </c>
      <c r="Y136" s="43">
        <f t="shared" ref="Y136:Y199" si="7" xml:space="preserve"> IF(H136 = "Indirect", G136, 0 )</f>
        <v>0</v>
      </c>
    </row>
    <row r="137" spans="1:25" ht="39.950000000000003" customHeight="1" x14ac:dyDescent="0.2">
      <c r="A137" s="44"/>
      <c r="B137" s="44"/>
      <c r="C137" s="44"/>
      <c r="D137" s="44"/>
      <c r="E137" s="44"/>
      <c r="F137" s="44"/>
      <c r="G137" s="89"/>
      <c r="H137" s="45"/>
      <c r="I137" s="47"/>
      <c r="J137" s="46"/>
      <c r="K137" s="47"/>
      <c r="L137" s="47"/>
      <c r="M137" s="48"/>
      <c r="N137" s="46"/>
      <c r="O137" s="44"/>
      <c r="P137" s="47"/>
      <c r="Q137" s="46"/>
      <c r="R137" s="46"/>
      <c r="S137" s="46"/>
      <c r="T137" s="46"/>
      <c r="U137" s="19" t="b">
        <f>N137&gt;___Summary!B140</f>
        <v>0</v>
      </c>
      <c r="V137" s="19" t="b">
        <f t="shared" si="5"/>
        <v>1</v>
      </c>
      <c r="X137" s="43">
        <f t="shared" si="6"/>
        <v>0</v>
      </c>
      <c r="Y137" s="43">
        <f t="shared" si="7"/>
        <v>0</v>
      </c>
    </row>
    <row r="138" spans="1:25" ht="39.950000000000003" customHeight="1" x14ac:dyDescent="0.2">
      <c r="A138" s="44"/>
      <c r="B138" s="44"/>
      <c r="C138" s="44"/>
      <c r="D138" s="44"/>
      <c r="E138" s="44"/>
      <c r="F138" s="44"/>
      <c r="G138" s="89"/>
      <c r="H138" s="45"/>
      <c r="I138" s="47"/>
      <c r="J138" s="46"/>
      <c r="K138" s="47"/>
      <c r="L138" s="47"/>
      <c r="M138" s="48"/>
      <c r="N138" s="46"/>
      <c r="O138" s="44"/>
      <c r="P138" s="47"/>
      <c r="Q138" s="46"/>
      <c r="R138" s="46"/>
      <c r="S138" s="46"/>
      <c r="T138" s="46"/>
      <c r="U138" s="19" t="b">
        <f>N138&gt;___Summary!B141</f>
        <v>0</v>
      </c>
      <c r="V138" s="19" t="b">
        <f t="shared" ref="V138:V201" si="8">Q138&gt;=N138</f>
        <v>1</v>
      </c>
      <c r="X138" s="43">
        <f t="shared" si="6"/>
        <v>0</v>
      </c>
      <c r="Y138" s="43">
        <f t="shared" si="7"/>
        <v>0</v>
      </c>
    </row>
    <row r="139" spans="1:25" ht="39.950000000000003" customHeight="1" x14ac:dyDescent="0.2">
      <c r="A139" s="44"/>
      <c r="B139" s="44"/>
      <c r="C139" s="44"/>
      <c r="D139" s="44"/>
      <c r="E139" s="44"/>
      <c r="F139" s="44"/>
      <c r="G139" s="89"/>
      <c r="H139" s="45"/>
      <c r="I139" s="47"/>
      <c r="J139" s="46"/>
      <c r="K139" s="47"/>
      <c r="L139" s="47"/>
      <c r="M139" s="48"/>
      <c r="N139" s="46"/>
      <c r="O139" s="44"/>
      <c r="P139" s="47"/>
      <c r="Q139" s="46"/>
      <c r="R139" s="46"/>
      <c r="S139" s="46"/>
      <c r="T139" s="46"/>
      <c r="U139" s="19" t="b">
        <f>N139&gt;___Summary!B142</f>
        <v>0</v>
      </c>
      <c r="V139" s="19" t="b">
        <f t="shared" si="8"/>
        <v>1</v>
      </c>
      <c r="X139" s="43">
        <f t="shared" si="6"/>
        <v>0</v>
      </c>
      <c r="Y139" s="43">
        <f t="shared" si="7"/>
        <v>0</v>
      </c>
    </row>
    <row r="140" spans="1:25" ht="39.950000000000003" customHeight="1" x14ac:dyDescent="0.2">
      <c r="A140" s="44"/>
      <c r="B140" s="44"/>
      <c r="C140" s="44"/>
      <c r="D140" s="44"/>
      <c r="E140" s="44"/>
      <c r="F140" s="44"/>
      <c r="G140" s="89"/>
      <c r="H140" s="45"/>
      <c r="I140" s="47"/>
      <c r="J140" s="46"/>
      <c r="K140" s="47"/>
      <c r="L140" s="47"/>
      <c r="M140" s="48"/>
      <c r="N140" s="46"/>
      <c r="O140" s="44"/>
      <c r="P140" s="47"/>
      <c r="Q140" s="46"/>
      <c r="R140" s="46"/>
      <c r="S140" s="46"/>
      <c r="T140" s="46"/>
      <c r="U140" s="19" t="b">
        <f>N140&gt;___Summary!B143</f>
        <v>0</v>
      </c>
      <c r="V140" s="19" t="b">
        <f t="shared" si="8"/>
        <v>1</v>
      </c>
      <c r="X140" s="43">
        <f t="shared" si="6"/>
        <v>0</v>
      </c>
      <c r="Y140" s="43">
        <f t="shared" si="7"/>
        <v>0</v>
      </c>
    </row>
    <row r="141" spans="1:25" ht="39.950000000000003" customHeight="1" x14ac:dyDescent="0.2">
      <c r="A141" s="44"/>
      <c r="B141" s="44"/>
      <c r="C141" s="44"/>
      <c r="D141" s="44"/>
      <c r="E141" s="44"/>
      <c r="F141" s="44"/>
      <c r="G141" s="89"/>
      <c r="H141" s="45"/>
      <c r="I141" s="47"/>
      <c r="J141" s="46"/>
      <c r="K141" s="47"/>
      <c r="L141" s="47"/>
      <c r="M141" s="48"/>
      <c r="N141" s="46"/>
      <c r="O141" s="44"/>
      <c r="P141" s="47"/>
      <c r="Q141" s="46"/>
      <c r="R141" s="46"/>
      <c r="S141" s="46"/>
      <c r="T141" s="46"/>
      <c r="U141" s="19" t="b">
        <f>N141&gt;___Summary!B144</f>
        <v>0</v>
      </c>
      <c r="V141" s="19" t="b">
        <f t="shared" si="8"/>
        <v>1</v>
      </c>
      <c r="X141" s="43">
        <f t="shared" si="6"/>
        <v>0</v>
      </c>
      <c r="Y141" s="43">
        <f t="shared" si="7"/>
        <v>0</v>
      </c>
    </row>
    <row r="142" spans="1:25" ht="39.950000000000003" customHeight="1" x14ac:dyDescent="0.2">
      <c r="A142" s="44"/>
      <c r="B142" s="44"/>
      <c r="C142" s="44"/>
      <c r="D142" s="44"/>
      <c r="E142" s="44"/>
      <c r="F142" s="44"/>
      <c r="G142" s="89"/>
      <c r="H142" s="45"/>
      <c r="I142" s="47"/>
      <c r="J142" s="46"/>
      <c r="K142" s="47"/>
      <c r="L142" s="47"/>
      <c r="M142" s="48"/>
      <c r="N142" s="46"/>
      <c r="O142" s="44"/>
      <c r="P142" s="47"/>
      <c r="Q142" s="46"/>
      <c r="R142" s="46"/>
      <c r="S142" s="46"/>
      <c r="T142" s="46"/>
      <c r="U142" s="19" t="b">
        <f>N142&gt;___Summary!B145</f>
        <v>0</v>
      </c>
      <c r="V142" s="19" t="b">
        <f t="shared" si="8"/>
        <v>1</v>
      </c>
      <c r="X142" s="43">
        <f t="shared" si="6"/>
        <v>0</v>
      </c>
      <c r="Y142" s="43">
        <f t="shared" si="7"/>
        <v>0</v>
      </c>
    </row>
    <row r="143" spans="1:25" ht="39.950000000000003" customHeight="1" x14ac:dyDescent="0.2">
      <c r="A143" s="44"/>
      <c r="B143" s="44"/>
      <c r="C143" s="44"/>
      <c r="D143" s="44"/>
      <c r="E143" s="44"/>
      <c r="F143" s="44"/>
      <c r="G143" s="89"/>
      <c r="H143" s="45"/>
      <c r="I143" s="47"/>
      <c r="J143" s="46"/>
      <c r="K143" s="47"/>
      <c r="L143" s="47"/>
      <c r="M143" s="48"/>
      <c r="N143" s="46"/>
      <c r="O143" s="44"/>
      <c r="P143" s="47"/>
      <c r="Q143" s="46"/>
      <c r="R143" s="46"/>
      <c r="S143" s="46"/>
      <c r="T143" s="46"/>
      <c r="U143" s="19" t="b">
        <f>N143&gt;___Summary!B146</f>
        <v>0</v>
      </c>
      <c r="V143" s="19" t="b">
        <f t="shared" si="8"/>
        <v>1</v>
      </c>
      <c r="X143" s="43">
        <f t="shared" si="6"/>
        <v>0</v>
      </c>
      <c r="Y143" s="43">
        <f t="shared" si="7"/>
        <v>0</v>
      </c>
    </row>
    <row r="144" spans="1:25" ht="39.950000000000003" customHeight="1" x14ac:dyDescent="0.2">
      <c r="A144" s="44"/>
      <c r="B144" s="44"/>
      <c r="C144" s="44"/>
      <c r="D144" s="44"/>
      <c r="E144" s="44"/>
      <c r="F144" s="44"/>
      <c r="G144" s="89"/>
      <c r="H144" s="45"/>
      <c r="I144" s="47"/>
      <c r="J144" s="46"/>
      <c r="K144" s="47"/>
      <c r="L144" s="47"/>
      <c r="M144" s="48"/>
      <c r="N144" s="46"/>
      <c r="O144" s="44"/>
      <c r="P144" s="47"/>
      <c r="Q144" s="46"/>
      <c r="R144" s="46"/>
      <c r="S144" s="46"/>
      <c r="T144" s="46"/>
      <c r="U144" s="19" t="b">
        <f>N144&gt;___Summary!B147</f>
        <v>0</v>
      </c>
      <c r="V144" s="19" t="b">
        <f t="shared" si="8"/>
        <v>1</v>
      </c>
      <c r="X144" s="43">
        <f t="shared" si="6"/>
        <v>0</v>
      </c>
      <c r="Y144" s="43">
        <f t="shared" si="7"/>
        <v>0</v>
      </c>
    </row>
    <row r="145" spans="1:25" ht="39.950000000000003" customHeight="1" x14ac:dyDescent="0.2">
      <c r="A145" s="44"/>
      <c r="B145" s="44"/>
      <c r="C145" s="44"/>
      <c r="D145" s="44"/>
      <c r="E145" s="44"/>
      <c r="F145" s="44"/>
      <c r="G145" s="89"/>
      <c r="H145" s="45"/>
      <c r="I145" s="47"/>
      <c r="J145" s="46"/>
      <c r="K145" s="47"/>
      <c r="L145" s="47"/>
      <c r="M145" s="48"/>
      <c r="N145" s="46"/>
      <c r="O145" s="44"/>
      <c r="P145" s="47"/>
      <c r="Q145" s="46"/>
      <c r="R145" s="46"/>
      <c r="S145" s="46"/>
      <c r="T145" s="46"/>
      <c r="U145" s="19" t="b">
        <f>N145&gt;___Summary!B148</f>
        <v>0</v>
      </c>
      <c r="V145" s="19" t="b">
        <f t="shared" si="8"/>
        <v>1</v>
      </c>
      <c r="X145" s="43">
        <f t="shared" si="6"/>
        <v>0</v>
      </c>
      <c r="Y145" s="43">
        <f t="shared" si="7"/>
        <v>0</v>
      </c>
    </row>
    <row r="146" spans="1:25" ht="39.950000000000003" customHeight="1" x14ac:dyDescent="0.2">
      <c r="A146" s="44"/>
      <c r="B146" s="44"/>
      <c r="C146" s="44"/>
      <c r="D146" s="44"/>
      <c r="E146" s="44"/>
      <c r="F146" s="44"/>
      <c r="G146" s="89"/>
      <c r="H146" s="45"/>
      <c r="I146" s="47"/>
      <c r="J146" s="46"/>
      <c r="K146" s="47"/>
      <c r="L146" s="47"/>
      <c r="M146" s="48"/>
      <c r="N146" s="46"/>
      <c r="O146" s="44"/>
      <c r="P146" s="47"/>
      <c r="Q146" s="46"/>
      <c r="R146" s="46"/>
      <c r="S146" s="46"/>
      <c r="T146" s="46"/>
      <c r="U146" s="19" t="b">
        <f>N146&gt;___Summary!B149</f>
        <v>0</v>
      </c>
      <c r="V146" s="19" t="b">
        <f t="shared" si="8"/>
        <v>1</v>
      </c>
      <c r="X146" s="43">
        <f t="shared" si="6"/>
        <v>0</v>
      </c>
      <c r="Y146" s="43">
        <f t="shared" si="7"/>
        <v>0</v>
      </c>
    </row>
    <row r="147" spans="1:25" ht="39.950000000000003" customHeight="1" x14ac:dyDescent="0.2">
      <c r="A147" s="44"/>
      <c r="B147" s="44"/>
      <c r="C147" s="44"/>
      <c r="D147" s="44"/>
      <c r="E147" s="44"/>
      <c r="F147" s="44"/>
      <c r="G147" s="89"/>
      <c r="H147" s="45"/>
      <c r="I147" s="47"/>
      <c r="J147" s="46"/>
      <c r="K147" s="47"/>
      <c r="L147" s="47"/>
      <c r="M147" s="48"/>
      <c r="N147" s="46"/>
      <c r="O147" s="44"/>
      <c r="P147" s="47"/>
      <c r="Q147" s="46"/>
      <c r="R147" s="46"/>
      <c r="S147" s="46"/>
      <c r="T147" s="46"/>
      <c r="U147" s="19" t="b">
        <f>N147&gt;___Summary!B150</f>
        <v>0</v>
      </c>
      <c r="V147" s="19" t="b">
        <f t="shared" si="8"/>
        <v>1</v>
      </c>
      <c r="X147" s="43">
        <f t="shared" si="6"/>
        <v>0</v>
      </c>
      <c r="Y147" s="43">
        <f t="shared" si="7"/>
        <v>0</v>
      </c>
    </row>
    <row r="148" spans="1:25" ht="39.950000000000003" customHeight="1" x14ac:dyDescent="0.2">
      <c r="A148" s="44"/>
      <c r="B148" s="44"/>
      <c r="C148" s="44"/>
      <c r="D148" s="44"/>
      <c r="E148" s="44"/>
      <c r="F148" s="44"/>
      <c r="G148" s="89"/>
      <c r="H148" s="45"/>
      <c r="I148" s="47"/>
      <c r="J148" s="46"/>
      <c r="K148" s="47"/>
      <c r="L148" s="47"/>
      <c r="M148" s="48"/>
      <c r="N148" s="46"/>
      <c r="O148" s="44"/>
      <c r="P148" s="47"/>
      <c r="Q148" s="46"/>
      <c r="R148" s="46"/>
      <c r="S148" s="46"/>
      <c r="T148" s="46"/>
      <c r="U148" s="19" t="b">
        <f>N148&gt;___Summary!B151</f>
        <v>0</v>
      </c>
      <c r="V148" s="19" t="b">
        <f t="shared" si="8"/>
        <v>1</v>
      </c>
      <c r="X148" s="43">
        <f t="shared" si="6"/>
        <v>0</v>
      </c>
      <c r="Y148" s="43">
        <f t="shared" si="7"/>
        <v>0</v>
      </c>
    </row>
    <row r="149" spans="1:25" ht="39.950000000000003" customHeight="1" x14ac:dyDescent="0.2">
      <c r="A149" s="44"/>
      <c r="B149" s="44"/>
      <c r="C149" s="44"/>
      <c r="D149" s="44"/>
      <c r="E149" s="44"/>
      <c r="F149" s="44"/>
      <c r="G149" s="89"/>
      <c r="H149" s="45"/>
      <c r="I149" s="47"/>
      <c r="J149" s="46"/>
      <c r="K149" s="47"/>
      <c r="L149" s="47"/>
      <c r="M149" s="48"/>
      <c r="N149" s="46"/>
      <c r="O149" s="44"/>
      <c r="P149" s="47"/>
      <c r="Q149" s="46"/>
      <c r="R149" s="46"/>
      <c r="S149" s="46"/>
      <c r="T149" s="46"/>
      <c r="U149" s="19" t="b">
        <f>N149&gt;___Summary!B152</f>
        <v>0</v>
      </c>
      <c r="V149" s="19" t="b">
        <f t="shared" si="8"/>
        <v>1</v>
      </c>
      <c r="X149" s="43">
        <f t="shared" si="6"/>
        <v>0</v>
      </c>
      <c r="Y149" s="43">
        <f t="shared" si="7"/>
        <v>0</v>
      </c>
    </row>
    <row r="150" spans="1:25" ht="39.950000000000003" customHeight="1" x14ac:dyDescent="0.2">
      <c r="A150" s="44"/>
      <c r="B150" s="44"/>
      <c r="C150" s="44"/>
      <c r="D150" s="44"/>
      <c r="E150" s="44"/>
      <c r="F150" s="44"/>
      <c r="G150" s="89"/>
      <c r="H150" s="45"/>
      <c r="I150" s="47"/>
      <c r="J150" s="46"/>
      <c r="K150" s="47"/>
      <c r="L150" s="47"/>
      <c r="M150" s="48"/>
      <c r="N150" s="46"/>
      <c r="O150" s="44"/>
      <c r="P150" s="47"/>
      <c r="Q150" s="46"/>
      <c r="R150" s="46"/>
      <c r="S150" s="46"/>
      <c r="T150" s="46"/>
      <c r="U150" s="19" t="b">
        <f>N150&gt;___Summary!B153</f>
        <v>0</v>
      </c>
      <c r="V150" s="19" t="b">
        <f t="shared" si="8"/>
        <v>1</v>
      </c>
      <c r="X150" s="43">
        <f t="shared" si="6"/>
        <v>0</v>
      </c>
      <c r="Y150" s="43">
        <f t="shared" si="7"/>
        <v>0</v>
      </c>
    </row>
    <row r="151" spans="1:25" ht="39.950000000000003" customHeight="1" x14ac:dyDescent="0.2">
      <c r="A151" s="44"/>
      <c r="B151" s="44"/>
      <c r="C151" s="44"/>
      <c r="D151" s="44"/>
      <c r="E151" s="44"/>
      <c r="F151" s="44"/>
      <c r="G151" s="89"/>
      <c r="H151" s="45"/>
      <c r="I151" s="47"/>
      <c r="J151" s="46"/>
      <c r="K151" s="47"/>
      <c r="L151" s="47"/>
      <c r="M151" s="48"/>
      <c r="N151" s="46"/>
      <c r="O151" s="44"/>
      <c r="P151" s="47"/>
      <c r="Q151" s="46"/>
      <c r="R151" s="46"/>
      <c r="S151" s="46"/>
      <c r="T151" s="46"/>
      <c r="U151" s="19" t="b">
        <f>N151&gt;___Summary!B154</f>
        <v>0</v>
      </c>
      <c r="V151" s="19" t="b">
        <f t="shared" si="8"/>
        <v>1</v>
      </c>
      <c r="X151" s="43">
        <f t="shared" si="6"/>
        <v>0</v>
      </c>
      <c r="Y151" s="43">
        <f t="shared" si="7"/>
        <v>0</v>
      </c>
    </row>
    <row r="152" spans="1:25" ht="39.950000000000003" customHeight="1" x14ac:dyDescent="0.2">
      <c r="A152" s="44"/>
      <c r="B152" s="44"/>
      <c r="C152" s="44"/>
      <c r="D152" s="44"/>
      <c r="E152" s="44"/>
      <c r="F152" s="44"/>
      <c r="G152" s="89"/>
      <c r="H152" s="45"/>
      <c r="I152" s="47"/>
      <c r="J152" s="46"/>
      <c r="K152" s="47"/>
      <c r="L152" s="47"/>
      <c r="M152" s="48"/>
      <c r="N152" s="46"/>
      <c r="O152" s="44"/>
      <c r="P152" s="47"/>
      <c r="Q152" s="46"/>
      <c r="R152" s="46"/>
      <c r="S152" s="46"/>
      <c r="T152" s="46"/>
      <c r="U152" s="19" t="b">
        <f>N152&gt;___Summary!B155</f>
        <v>0</v>
      </c>
      <c r="V152" s="19" t="b">
        <f t="shared" si="8"/>
        <v>1</v>
      </c>
      <c r="X152" s="43">
        <f t="shared" si="6"/>
        <v>0</v>
      </c>
      <c r="Y152" s="43">
        <f t="shared" si="7"/>
        <v>0</v>
      </c>
    </row>
    <row r="153" spans="1:25" ht="39.950000000000003" customHeight="1" x14ac:dyDescent="0.2">
      <c r="A153" s="44"/>
      <c r="B153" s="44"/>
      <c r="C153" s="44"/>
      <c r="D153" s="44"/>
      <c r="E153" s="44"/>
      <c r="F153" s="44"/>
      <c r="G153" s="89"/>
      <c r="H153" s="45"/>
      <c r="I153" s="47"/>
      <c r="J153" s="46"/>
      <c r="K153" s="47"/>
      <c r="L153" s="47"/>
      <c r="M153" s="48"/>
      <c r="N153" s="46"/>
      <c r="O153" s="44"/>
      <c r="P153" s="47"/>
      <c r="Q153" s="46"/>
      <c r="R153" s="46"/>
      <c r="S153" s="46"/>
      <c r="T153" s="46"/>
      <c r="U153" s="19" t="b">
        <f>N153&gt;___Summary!B156</f>
        <v>0</v>
      </c>
      <c r="V153" s="19" t="b">
        <f t="shared" si="8"/>
        <v>1</v>
      </c>
      <c r="X153" s="43">
        <f t="shared" si="6"/>
        <v>0</v>
      </c>
      <c r="Y153" s="43">
        <f t="shared" si="7"/>
        <v>0</v>
      </c>
    </row>
    <row r="154" spans="1:25" ht="39.950000000000003" customHeight="1" x14ac:dyDescent="0.2">
      <c r="A154" s="44"/>
      <c r="B154" s="44"/>
      <c r="C154" s="44"/>
      <c r="D154" s="44"/>
      <c r="E154" s="44"/>
      <c r="F154" s="44"/>
      <c r="G154" s="89"/>
      <c r="H154" s="45"/>
      <c r="I154" s="47"/>
      <c r="J154" s="46"/>
      <c r="K154" s="47"/>
      <c r="L154" s="47"/>
      <c r="M154" s="48"/>
      <c r="N154" s="46"/>
      <c r="O154" s="44"/>
      <c r="P154" s="47"/>
      <c r="Q154" s="46"/>
      <c r="R154" s="46"/>
      <c r="S154" s="46"/>
      <c r="T154" s="46"/>
      <c r="U154" s="19" t="b">
        <f>N154&gt;___Summary!B157</f>
        <v>0</v>
      </c>
      <c r="V154" s="19" t="b">
        <f t="shared" si="8"/>
        <v>1</v>
      </c>
      <c r="X154" s="43">
        <f t="shared" si="6"/>
        <v>0</v>
      </c>
      <c r="Y154" s="43">
        <f t="shared" si="7"/>
        <v>0</v>
      </c>
    </row>
    <row r="155" spans="1:25" ht="39.950000000000003" customHeight="1" x14ac:dyDescent="0.2">
      <c r="A155" s="44"/>
      <c r="B155" s="44"/>
      <c r="C155" s="44"/>
      <c r="D155" s="44"/>
      <c r="E155" s="44"/>
      <c r="F155" s="44"/>
      <c r="G155" s="89"/>
      <c r="H155" s="45"/>
      <c r="I155" s="47"/>
      <c r="J155" s="46"/>
      <c r="K155" s="47"/>
      <c r="L155" s="47"/>
      <c r="M155" s="48"/>
      <c r="N155" s="46"/>
      <c r="O155" s="44"/>
      <c r="P155" s="47"/>
      <c r="Q155" s="46"/>
      <c r="R155" s="46"/>
      <c r="S155" s="46"/>
      <c r="T155" s="46"/>
      <c r="U155" s="19" t="b">
        <f>N155&gt;___Summary!B158</f>
        <v>0</v>
      </c>
      <c r="V155" s="19" t="b">
        <f t="shared" si="8"/>
        <v>1</v>
      </c>
      <c r="X155" s="43">
        <f t="shared" si="6"/>
        <v>0</v>
      </c>
      <c r="Y155" s="43">
        <f t="shared" si="7"/>
        <v>0</v>
      </c>
    </row>
    <row r="156" spans="1:25" ht="39.950000000000003" customHeight="1" x14ac:dyDescent="0.2">
      <c r="A156" s="44"/>
      <c r="B156" s="44"/>
      <c r="C156" s="44"/>
      <c r="D156" s="44"/>
      <c r="E156" s="44"/>
      <c r="F156" s="44"/>
      <c r="G156" s="89"/>
      <c r="H156" s="45"/>
      <c r="I156" s="47"/>
      <c r="J156" s="46"/>
      <c r="K156" s="47"/>
      <c r="L156" s="47"/>
      <c r="M156" s="48"/>
      <c r="N156" s="46"/>
      <c r="O156" s="44"/>
      <c r="P156" s="47"/>
      <c r="Q156" s="46"/>
      <c r="R156" s="46"/>
      <c r="S156" s="46"/>
      <c r="T156" s="46"/>
      <c r="U156" s="19" t="b">
        <f>N156&gt;___Summary!B159</f>
        <v>0</v>
      </c>
      <c r="V156" s="19" t="b">
        <f t="shared" si="8"/>
        <v>1</v>
      </c>
      <c r="X156" s="43">
        <f t="shared" si="6"/>
        <v>0</v>
      </c>
      <c r="Y156" s="43">
        <f t="shared" si="7"/>
        <v>0</v>
      </c>
    </row>
    <row r="157" spans="1:25" ht="39.950000000000003" customHeight="1" x14ac:dyDescent="0.2">
      <c r="A157" s="44"/>
      <c r="B157" s="44"/>
      <c r="C157" s="44"/>
      <c r="D157" s="44"/>
      <c r="E157" s="44"/>
      <c r="F157" s="44"/>
      <c r="G157" s="89"/>
      <c r="H157" s="45"/>
      <c r="I157" s="47"/>
      <c r="J157" s="46"/>
      <c r="K157" s="47"/>
      <c r="L157" s="47"/>
      <c r="M157" s="48"/>
      <c r="N157" s="46"/>
      <c r="O157" s="44"/>
      <c r="P157" s="47"/>
      <c r="Q157" s="46"/>
      <c r="R157" s="46"/>
      <c r="S157" s="46"/>
      <c r="T157" s="46"/>
      <c r="U157" s="19" t="b">
        <f>N157&gt;___Summary!B160</f>
        <v>0</v>
      </c>
      <c r="V157" s="19" t="b">
        <f t="shared" si="8"/>
        <v>1</v>
      </c>
      <c r="X157" s="43">
        <f t="shared" si="6"/>
        <v>0</v>
      </c>
      <c r="Y157" s="43">
        <f t="shared" si="7"/>
        <v>0</v>
      </c>
    </row>
    <row r="158" spans="1:25" ht="39.950000000000003" customHeight="1" x14ac:dyDescent="0.2">
      <c r="A158" s="44"/>
      <c r="B158" s="44"/>
      <c r="C158" s="44"/>
      <c r="D158" s="44"/>
      <c r="E158" s="44"/>
      <c r="F158" s="44"/>
      <c r="G158" s="89"/>
      <c r="H158" s="45"/>
      <c r="I158" s="47"/>
      <c r="J158" s="46"/>
      <c r="K158" s="47"/>
      <c r="L158" s="47"/>
      <c r="M158" s="48"/>
      <c r="N158" s="46"/>
      <c r="O158" s="44"/>
      <c r="P158" s="47"/>
      <c r="Q158" s="46"/>
      <c r="R158" s="46"/>
      <c r="S158" s="46"/>
      <c r="T158" s="46"/>
      <c r="U158" s="19" t="b">
        <f>N158&gt;___Summary!B161</f>
        <v>0</v>
      </c>
      <c r="V158" s="19" t="b">
        <f t="shared" si="8"/>
        <v>1</v>
      </c>
      <c r="X158" s="43">
        <f t="shared" si="6"/>
        <v>0</v>
      </c>
      <c r="Y158" s="43">
        <f t="shared" si="7"/>
        <v>0</v>
      </c>
    </row>
    <row r="159" spans="1:25" ht="39.950000000000003" customHeight="1" x14ac:dyDescent="0.2">
      <c r="A159" s="44"/>
      <c r="B159" s="44"/>
      <c r="C159" s="44"/>
      <c r="D159" s="44"/>
      <c r="E159" s="44"/>
      <c r="F159" s="44"/>
      <c r="G159" s="89"/>
      <c r="H159" s="45"/>
      <c r="I159" s="47"/>
      <c r="J159" s="46"/>
      <c r="K159" s="47"/>
      <c r="L159" s="47"/>
      <c r="M159" s="48"/>
      <c r="N159" s="46"/>
      <c r="O159" s="44"/>
      <c r="P159" s="47"/>
      <c r="Q159" s="46"/>
      <c r="R159" s="46"/>
      <c r="S159" s="46"/>
      <c r="T159" s="46"/>
      <c r="U159" s="19" t="b">
        <f>N159&gt;___Summary!B162</f>
        <v>0</v>
      </c>
      <c r="V159" s="19" t="b">
        <f t="shared" si="8"/>
        <v>1</v>
      </c>
      <c r="X159" s="43">
        <f t="shared" si="6"/>
        <v>0</v>
      </c>
      <c r="Y159" s="43">
        <f t="shared" si="7"/>
        <v>0</v>
      </c>
    </row>
    <row r="160" spans="1:25" ht="39.950000000000003" customHeight="1" x14ac:dyDescent="0.2">
      <c r="A160" s="44"/>
      <c r="B160" s="44"/>
      <c r="C160" s="44"/>
      <c r="D160" s="44"/>
      <c r="E160" s="44"/>
      <c r="F160" s="44"/>
      <c r="G160" s="89"/>
      <c r="H160" s="45"/>
      <c r="I160" s="47"/>
      <c r="J160" s="46"/>
      <c r="K160" s="47"/>
      <c r="L160" s="47"/>
      <c r="M160" s="48"/>
      <c r="N160" s="46"/>
      <c r="O160" s="44"/>
      <c r="P160" s="47"/>
      <c r="Q160" s="46"/>
      <c r="R160" s="46"/>
      <c r="S160" s="46"/>
      <c r="T160" s="46"/>
      <c r="U160" s="19" t="b">
        <f>N160&gt;___Summary!B163</f>
        <v>0</v>
      </c>
      <c r="V160" s="19" t="b">
        <f t="shared" si="8"/>
        <v>1</v>
      </c>
      <c r="X160" s="43">
        <f t="shared" si="6"/>
        <v>0</v>
      </c>
      <c r="Y160" s="43">
        <f t="shared" si="7"/>
        <v>0</v>
      </c>
    </row>
    <row r="161" spans="1:25" ht="39.950000000000003" customHeight="1" x14ac:dyDescent="0.2">
      <c r="A161" s="44"/>
      <c r="B161" s="44"/>
      <c r="C161" s="44"/>
      <c r="D161" s="44"/>
      <c r="E161" s="44"/>
      <c r="F161" s="44"/>
      <c r="G161" s="89"/>
      <c r="H161" s="45"/>
      <c r="I161" s="47"/>
      <c r="J161" s="46"/>
      <c r="K161" s="47"/>
      <c r="L161" s="47"/>
      <c r="M161" s="48"/>
      <c r="N161" s="46"/>
      <c r="O161" s="44"/>
      <c r="P161" s="47"/>
      <c r="Q161" s="46"/>
      <c r="R161" s="46"/>
      <c r="S161" s="46"/>
      <c r="T161" s="46"/>
      <c r="U161" s="19" t="b">
        <f>N161&gt;___Summary!B164</f>
        <v>0</v>
      </c>
      <c r="V161" s="19" t="b">
        <f t="shared" si="8"/>
        <v>1</v>
      </c>
      <c r="X161" s="43">
        <f t="shared" si="6"/>
        <v>0</v>
      </c>
      <c r="Y161" s="43">
        <f t="shared" si="7"/>
        <v>0</v>
      </c>
    </row>
    <row r="162" spans="1:25" ht="39.950000000000003" customHeight="1" x14ac:dyDescent="0.2">
      <c r="A162" s="44"/>
      <c r="B162" s="44"/>
      <c r="C162" s="44"/>
      <c r="D162" s="44"/>
      <c r="E162" s="44"/>
      <c r="F162" s="44"/>
      <c r="G162" s="89"/>
      <c r="H162" s="45"/>
      <c r="I162" s="47"/>
      <c r="J162" s="46"/>
      <c r="K162" s="47"/>
      <c r="L162" s="47"/>
      <c r="M162" s="48"/>
      <c r="N162" s="46"/>
      <c r="O162" s="44"/>
      <c r="P162" s="47"/>
      <c r="Q162" s="46"/>
      <c r="R162" s="46"/>
      <c r="S162" s="46"/>
      <c r="T162" s="46"/>
      <c r="U162" s="19" t="b">
        <f>N162&gt;___Summary!B165</f>
        <v>0</v>
      </c>
      <c r="V162" s="19" t="b">
        <f t="shared" si="8"/>
        <v>1</v>
      </c>
      <c r="X162" s="43">
        <f t="shared" si="6"/>
        <v>0</v>
      </c>
      <c r="Y162" s="43">
        <f t="shared" si="7"/>
        <v>0</v>
      </c>
    </row>
    <row r="163" spans="1:25" ht="39.950000000000003" customHeight="1" x14ac:dyDescent="0.2">
      <c r="A163" s="44"/>
      <c r="B163" s="44"/>
      <c r="C163" s="44"/>
      <c r="D163" s="44"/>
      <c r="E163" s="44"/>
      <c r="F163" s="44"/>
      <c r="G163" s="89"/>
      <c r="H163" s="45"/>
      <c r="I163" s="47"/>
      <c r="J163" s="46"/>
      <c r="K163" s="47"/>
      <c r="L163" s="47"/>
      <c r="M163" s="48"/>
      <c r="N163" s="46"/>
      <c r="O163" s="44"/>
      <c r="P163" s="47"/>
      <c r="Q163" s="46"/>
      <c r="R163" s="46"/>
      <c r="S163" s="46"/>
      <c r="T163" s="46"/>
      <c r="U163" s="19" t="b">
        <f>N163&gt;___Summary!B166</f>
        <v>0</v>
      </c>
      <c r="V163" s="19" t="b">
        <f t="shared" si="8"/>
        <v>1</v>
      </c>
      <c r="X163" s="43">
        <f t="shared" si="6"/>
        <v>0</v>
      </c>
      <c r="Y163" s="43">
        <f t="shared" si="7"/>
        <v>0</v>
      </c>
    </row>
    <row r="164" spans="1:25" ht="39.950000000000003" customHeight="1" x14ac:dyDescent="0.2">
      <c r="A164" s="44"/>
      <c r="B164" s="44"/>
      <c r="C164" s="44"/>
      <c r="D164" s="44"/>
      <c r="E164" s="44"/>
      <c r="F164" s="44"/>
      <c r="G164" s="89"/>
      <c r="H164" s="45"/>
      <c r="I164" s="47"/>
      <c r="J164" s="46"/>
      <c r="K164" s="47"/>
      <c r="L164" s="47"/>
      <c r="M164" s="48"/>
      <c r="N164" s="46"/>
      <c r="O164" s="44"/>
      <c r="P164" s="47"/>
      <c r="Q164" s="46"/>
      <c r="R164" s="46"/>
      <c r="S164" s="46"/>
      <c r="T164" s="46"/>
      <c r="U164" s="19" t="b">
        <f>N164&gt;___Summary!B167</f>
        <v>0</v>
      </c>
      <c r="V164" s="19" t="b">
        <f t="shared" si="8"/>
        <v>1</v>
      </c>
      <c r="X164" s="43">
        <f t="shared" si="6"/>
        <v>0</v>
      </c>
      <c r="Y164" s="43">
        <f t="shared" si="7"/>
        <v>0</v>
      </c>
    </row>
    <row r="165" spans="1:25" ht="39.950000000000003" customHeight="1" x14ac:dyDescent="0.2">
      <c r="A165" s="44"/>
      <c r="B165" s="44"/>
      <c r="C165" s="44"/>
      <c r="D165" s="44"/>
      <c r="E165" s="44"/>
      <c r="F165" s="44"/>
      <c r="G165" s="89"/>
      <c r="H165" s="45"/>
      <c r="I165" s="47"/>
      <c r="J165" s="46"/>
      <c r="K165" s="47"/>
      <c r="L165" s="47"/>
      <c r="M165" s="48"/>
      <c r="N165" s="46"/>
      <c r="O165" s="44"/>
      <c r="P165" s="47"/>
      <c r="Q165" s="46"/>
      <c r="R165" s="46"/>
      <c r="S165" s="46"/>
      <c r="T165" s="46"/>
      <c r="U165" s="19" t="b">
        <f>N165&gt;___Summary!B168</f>
        <v>0</v>
      </c>
      <c r="V165" s="19" t="b">
        <f t="shared" si="8"/>
        <v>1</v>
      </c>
      <c r="X165" s="43">
        <f t="shared" si="6"/>
        <v>0</v>
      </c>
      <c r="Y165" s="43">
        <f t="shared" si="7"/>
        <v>0</v>
      </c>
    </row>
    <row r="166" spans="1:25" ht="39.950000000000003" customHeight="1" x14ac:dyDescent="0.2">
      <c r="A166" s="44"/>
      <c r="B166" s="44"/>
      <c r="C166" s="44"/>
      <c r="D166" s="44"/>
      <c r="E166" s="44"/>
      <c r="F166" s="44"/>
      <c r="G166" s="89"/>
      <c r="H166" s="45"/>
      <c r="I166" s="47"/>
      <c r="J166" s="46"/>
      <c r="K166" s="47"/>
      <c r="L166" s="47"/>
      <c r="M166" s="48"/>
      <c r="N166" s="46"/>
      <c r="O166" s="44"/>
      <c r="P166" s="47"/>
      <c r="Q166" s="46"/>
      <c r="R166" s="46"/>
      <c r="S166" s="46"/>
      <c r="T166" s="46"/>
      <c r="U166" s="19" t="b">
        <f>N166&gt;___Summary!B169</f>
        <v>0</v>
      </c>
      <c r="V166" s="19" t="b">
        <f t="shared" si="8"/>
        <v>1</v>
      </c>
      <c r="X166" s="43">
        <f t="shared" si="6"/>
        <v>0</v>
      </c>
      <c r="Y166" s="43">
        <f t="shared" si="7"/>
        <v>0</v>
      </c>
    </row>
    <row r="167" spans="1:25" ht="39.950000000000003" customHeight="1" x14ac:dyDescent="0.2">
      <c r="A167" s="44"/>
      <c r="B167" s="44"/>
      <c r="C167" s="44"/>
      <c r="D167" s="44"/>
      <c r="E167" s="44"/>
      <c r="F167" s="44"/>
      <c r="G167" s="89"/>
      <c r="H167" s="45"/>
      <c r="I167" s="47"/>
      <c r="J167" s="46"/>
      <c r="K167" s="47"/>
      <c r="L167" s="47"/>
      <c r="M167" s="48"/>
      <c r="N167" s="46"/>
      <c r="O167" s="44"/>
      <c r="P167" s="47"/>
      <c r="Q167" s="46"/>
      <c r="R167" s="46"/>
      <c r="S167" s="46"/>
      <c r="T167" s="46"/>
      <c r="U167" s="19" t="b">
        <f>N167&gt;___Summary!B170</f>
        <v>0</v>
      </c>
      <c r="V167" s="19" t="b">
        <f t="shared" si="8"/>
        <v>1</v>
      </c>
      <c r="X167" s="43">
        <f t="shared" si="6"/>
        <v>0</v>
      </c>
      <c r="Y167" s="43">
        <f t="shared" si="7"/>
        <v>0</v>
      </c>
    </row>
    <row r="168" spans="1:25" ht="39.950000000000003" customHeight="1" x14ac:dyDescent="0.2">
      <c r="A168" s="44"/>
      <c r="B168" s="44"/>
      <c r="C168" s="44"/>
      <c r="D168" s="44"/>
      <c r="E168" s="44"/>
      <c r="F168" s="44"/>
      <c r="G168" s="89"/>
      <c r="H168" s="45"/>
      <c r="I168" s="47"/>
      <c r="J168" s="46"/>
      <c r="K168" s="47"/>
      <c r="L168" s="47"/>
      <c r="M168" s="48"/>
      <c r="N168" s="46"/>
      <c r="O168" s="44"/>
      <c r="P168" s="47"/>
      <c r="Q168" s="46"/>
      <c r="R168" s="46"/>
      <c r="S168" s="46"/>
      <c r="T168" s="46"/>
      <c r="U168" s="19" t="b">
        <f>N168&gt;___Summary!B171</f>
        <v>0</v>
      </c>
      <c r="V168" s="19" t="b">
        <f t="shared" si="8"/>
        <v>1</v>
      </c>
      <c r="X168" s="43">
        <f t="shared" si="6"/>
        <v>0</v>
      </c>
      <c r="Y168" s="43">
        <f t="shared" si="7"/>
        <v>0</v>
      </c>
    </row>
    <row r="169" spans="1:25" ht="39.950000000000003" customHeight="1" x14ac:dyDescent="0.2">
      <c r="A169" s="44"/>
      <c r="B169" s="44"/>
      <c r="C169" s="44"/>
      <c r="D169" s="44"/>
      <c r="E169" s="44"/>
      <c r="F169" s="44"/>
      <c r="G169" s="89"/>
      <c r="H169" s="45"/>
      <c r="I169" s="47"/>
      <c r="J169" s="46"/>
      <c r="K169" s="47"/>
      <c r="L169" s="47"/>
      <c r="M169" s="48"/>
      <c r="N169" s="46"/>
      <c r="O169" s="44"/>
      <c r="P169" s="47"/>
      <c r="Q169" s="46"/>
      <c r="R169" s="46"/>
      <c r="S169" s="46"/>
      <c r="T169" s="46"/>
      <c r="U169" s="19" t="b">
        <f>N169&gt;___Summary!B172</f>
        <v>0</v>
      </c>
      <c r="V169" s="19" t="b">
        <f t="shared" si="8"/>
        <v>1</v>
      </c>
      <c r="X169" s="43">
        <f t="shared" si="6"/>
        <v>0</v>
      </c>
      <c r="Y169" s="43">
        <f t="shared" si="7"/>
        <v>0</v>
      </c>
    </row>
    <row r="170" spans="1:25" ht="39.950000000000003" customHeight="1" x14ac:dyDescent="0.2">
      <c r="A170" s="44"/>
      <c r="B170" s="44"/>
      <c r="C170" s="44"/>
      <c r="D170" s="44"/>
      <c r="E170" s="44"/>
      <c r="F170" s="44"/>
      <c r="G170" s="89"/>
      <c r="H170" s="45"/>
      <c r="I170" s="47"/>
      <c r="J170" s="46"/>
      <c r="K170" s="47"/>
      <c r="L170" s="47"/>
      <c r="M170" s="48"/>
      <c r="N170" s="46"/>
      <c r="O170" s="44"/>
      <c r="P170" s="47"/>
      <c r="Q170" s="46"/>
      <c r="R170" s="46"/>
      <c r="S170" s="46"/>
      <c r="T170" s="46"/>
      <c r="U170" s="19" t="b">
        <f>N170&gt;___Summary!B173</f>
        <v>0</v>
      </c>
      <c r="V170" s="19" t="b">
        <f t="shared" si="8"/>
        <v>1</v>
      </c>
      <c r="X170" s="43">
        <f t="shared" si="6"/>
        <v>0</v>
      </c>
      <c r="Y170" s="43">
        <f t="shared" si="7"/>
        <v>0</v>
      </c>
    </row>
    <row r="171" spans="1:25" ht="39.950000000000003" customHeight="1" x14ac:dyDescent="0.2">
      <c r="A171" s="44"/>
      <c r="B171" s="44"/>
      <c r="C171" s="44"/>
      <c r="D171" s="44"/>
      <c r="E171" s="44"/>
      <c r="F171" s="44"/>
      <c r="G171" s="89"/>
      <c r="H171" s="45"/>
      <c r="I171" s="47"/>
      <c r="J171" s="46"/>
      <c r="K171" s="47"/>
      <c r="L171" s="47"/>
      <c r="M171" s="48"/>
      <c r="N171" s="46"/>
      <c r="O171" s="44"/>
      <c r="P171" s="47"/>
      <c r="Q171" s="46"/>
      <c r="R171" s="46"/>
      <c r="S171" s="46"/>
      <c r="T171" s="46"/>
      <c r="U171" s="19" t="b">
        <f>N171&gt;___Summary!B174</f>
        <v>0</v>
      </c>
      <c r="V171" s="19" t="b">
        <f t="shared" si="8"/>
        <v>1</v>
      </c>
      <c r="X171" s="43">
        <f t="shared" si="6"/>
        <v>0</v>
      </c>
      <c r="Y171" s="43">
        <f t="shared" si="7"/>
        <v>0</v>
      </c>
    </row>
    <row r="172" spans="1:25" ht="39.950000000000003" customHeight="1" x14ac:dyDescent="0.2">
      <c r="A172" s="44"/>
      <c r="B172" s="44"/>
      <c r="C172" s="44"/>
      <c r="D172" s="44"/>
      <c r="E172" s="44"/>
      <c r="F172" s="44"/>
      <c r="G172" s="89"/>
      <c r="H172" s="45"/>
      <c r="I172" s="47"/>
      <c r="J172" s="46"/>
      <c r="K172" s="47"/>
      <c r="L172" s="47"/>
      <c r="M172" s="48"/>
      <c r="N172" s="46"/>
      <c r="O172" s="44"/>
      <c r="P172" s="47"/>
      <c r="Q172" s="46"/>
      <c r="R172" s="46"/>
      <c r="S172" s="46"/>
      <c r="T172" s="46"/>
      <c r="U172" s="19" t="b">
        <f>N172&gt;___Summary!B175</f>
        <v>0</v>
      </c>
      <c r="V172" s="19" t="b">
        <f t="shared" si="8"/>
        <v>1</v>
      </c>
      <c r="X172" s="43">
        <f t="shared" si="6"/>
        <v>0</v>
      </c>
      <c r="Y172" s="43">
        <f t="shared" si="7"/>
        <v>0</v>
      </c>
    </row>
    <row r="173" spans="1:25" ht="39.950000000000003" customHeight="1" x14ac:dyDescent="0.2">
      <c r="A173" s="44"/>
      <c r="B173" s="44"/>
      <c r="C173" s="44"/>
      <c r="D173" s="44"/>
      <c r="E173" s="44"/>
      <c r="F173" s="44"/>
      <c r="G173" s="89"/>
      <c r="H173" s="45"/>
      <c r="I173" s="47"/>
      <c r="J173" s="46"/>
      <c r="K173" s="47"/>
      <c r="L173" s="47"/>
      <c r="M173" s="48"/>
      <c r="N173" s="46"/>
      <c r="O173" s="44"/>
      <c r="P173" s="47"/>
      <c r="Q173" s="46"/>
      <c r="R173" s="46"/>
      <c r="S173" s="46"/>
      <c r="T173" s="46"/>
      <c r="U173" s="19" t="b">
        <f>N173&gt;___Summary!B176</f>
        <v>0</v>
      </c>
      <c r="V173" s="19" t="b">
        <f t="shared" si="8"/>
        <v>1</v>
      </c>
      <c r="X173" s="43">
        <f t="shared" si="6"/>
        <v>0</v>
      </c>
      <c r="Y173" s="43">
        <f t="shared" si="7"/>
        <v>0</v>
      </c>
    </row>
    <row r="174" spans="1:25" ht="39.950000000000003" customHeight="1" x14ac:dyDescent="0.2">
      <c r="A174" s="44"/>
      <c r="B174" s="44"/>
      <c r="C174" s="44"/>
      <c r="D174" s="44"/>
      <c r="E174" s="44"/>
      <c r="F174" s="44"/>
      <c r="G174" s="89"/>
      <c r="H174" s="45"/>
      <c r="I174" s="47"/>
      <c r="J174" s="46"/>
      <c r="K174" s="47"/>
      <c r="L174" s="47"/>
      <c r="M174" s="48"/>
      <c r="N174" s="46"/>
      <c r="O174" s="44"/>
      <c r="P174" s="47"/>
      <c r="Q174" s="46"/>
      <c r="R174" s="46"/>
      <c r="S174" s="46"/>
      <c r="T174" s="46"/>
      <c r="U174" s="19" t="b">
        <f>N174&gt;___Summary!B177</f>
        <v>0</v>
      </c>
      <c r="V174" s="19" t="b">
        <f t="shared" si="8"/>
        <v>1</v>
      </c>
      <c r="X174" s="43">
        <f t="shared" si="6"/>
        <v>0</v>
      </c>
      <c r="Y174" s="43">
        <f t="shared" si="7"/>
        <v>0</v>
      </c>
    </row>
    <row r="175" spans="1:25" ht="39.950000000000003" customHeight="1" x14ac:dyDescent="0.2">
      <c r="A175" s="44"/>
      <c r="B175" s="44"/>
      <c r="C175" s="44"/>
      <c r="D175" s="44"/>
      <c r="E175" s="44"/>
      <c r="F175" s="44"/>
      <c r="G175" s="89"/>
      <c r="H175" s="45"/>
      <c r="I175" s="47"/>
      <c r="J175" s="46"/>
      <c r="K175" s="47"/>
      <c r="L175" s="47"/>
      <c r="M175" s="48"/>
      <c r="N175" s="46"/>
      <c r="O175" s="44"/>
      <c r="P175" s="47"/>
      <c r="Q175" s="46"/>
      <c r="R175" s="46"/>
      <c r="S175" s="46"/>
      <c r="T175" s="46"/>
      <c r="U175" s="19" t="b">
        <f>N175&gt;___Summary!B178</f>
        <v>0</v>
      </c>
      <c r="V175" s="19" t="b">
        <f t="shared" si="8"/>
        <v>1</v>
      </c>
      <c r="X175" s="43">
        <f t="shared" si="6"/>
        <v>0</v>
      </c>
      <c r="Y175" s="43">
        <f t="shared" si="7"/>
        <v>0</v>
      </c>
    </row>
    <row r="176" spans="1:25" ht="39.950000000000003" customHeight="1" x14ac:dyDescent="0.2">
      <c r="A176" s="44"/>
      <c r="B176" s="44"/>
      <c r="C176" s="44"/>
      <c r="D176" s="44"/>
      <c r="E176" s="44"/>
      <c r="F176" s="44"/>
      <c r="G176" s="89"/>
      <c r="H176" s="45"/>
      <c r="I176" s="47"/>
      <c r="J176" s="46"/>
      <c r="K176" s="47"/>
      <c r="L176" s="47"/>
      <c r="M176" s="48"/>
      <c r="N176" s="46"/>
      <c r="O176" s="44"/>
      <c r="P176" s="47"/>
      <c r="Q176" s="46"/>
      <c r="R176" s="46"/>
      <c r="S176" s="46"/>
      <c r="T176" s="46"/>
      <c r="U176" s="19" t="b">
        <f>N176&gt;___Summary!B179</f>
        <v>0</v>
      </c>
      <c r="V176" s="19" t="b">
        <f t="shared" si="8"/>
        <v>1</v>
      </c>
      <c r="X176" s="43">
        <f t="shared" si="6"/>
        <v>0</v>
      </c>
      <c r="Y176" s="43">
        <f t="shared" si="7"/>
        <v>0</v>
      </c>
    </row>
    <row r="177" spans="1:25" ht="39.950000000000003" customHeight="1" x14ac:dyDescent="0.2">
      <c r="A177" s="44"/>
      <c r="B177" s="44"/>
      <c r="C177" s="44"/>
      <c r="D177" s="44"/>
      <c r="E177" s="44"/>
      <c r="F177" s="44"/>
      <c r="G177" s="89"/>
      <c r="H177" s="45"/>
      <c r="I177" s="47"/>
      <c r="J177" s="46"/>
      <c r="K177" s="47"/>
      <c r="L177" s="47"/>
      <c r="M177" s="48"/>
      <c r="N177" s="46"/>
      <c r="O177" s="44"/>
      <c r="P177" s="47"/>
      <c r="Q177" s="46"/>
      <c r="R177" s="46"/>
      <c r="S177" s="46"/>
      <c r="T177" s="46"/>
      <c r="U177" s="19" t="b">
        <f>N177&gt;___Summary!B180</f>
        <v>0</v>
      </c>
      <c r="V177" s="19" t="b">
        <f t="shared" si="8"/>
        <v>1</v>
      </c>
      <c r="X177" s="43">
        <f t="shared" si="6"/>
        <v>0</v>
      </c>
      <c r="Y177" s="43">
        <f t="shared" si="7"/>
        <v>0</v>
      </c>
    </row>
    <row r="178" spans="1:25" ht="39.950000000000003" customHeight="1" x14ac:dyDescent="0.2">
      <c r="A178" s="44"/>
      <c r="B178" s="44"/>
      <c r="C178" s="44"/>
      <c r="D178" s="44"/>
      <c r="E178" s="44"/>
      <c r="F178" s="44"/>
      <c r="G178" s="89"/>
      <c r="H178" s="45"/>
      <c r="I178" s="47"/>
      <c r="J178" s="46"/>
      <c r="K178" s="47"/>
      <c r="L178" s="47"/>
      <c r="M178" s="48"/>
      <c r="N178" s="46"/>
      <c r="O178" s="44"/>
      <c r="P178" s="47"/>
      <c r="Q178" s="46"/>
      <c r="R178" s="46"/>
      <c r="S178" s="46"/>
      <c r="T178" s="46"/>
      <c r="U178" s="19" t="b">
        <f>N178&gt;___Summary!B181</f>
        <v>0</v>
      </c>
      <c r="V178" s="19" t="b">
        <f t="shared" si="8"/>
        <v>1</v>
      </c>
      <c r="X178" s="43">
        <f t="shared" si="6"/>
        <v>0</v>
      </c>
      <c r="Y178" s="43">
        <f t="shared" si="7"/>
        <v>0</v>
      </c>
    </row>
    <row r="179" spans="1:25" ht="39.950000000000003" customHeight="1" x14ac:dyDescent="0.2">
      <c r="A179" s="44"/>
      <c r="B179" s="44"/>
      <c r="C179" s="44"/>
      <c r="D179" s="44"/>
      <c r="E179" s="44"/>
      <c r="F179" s="44"/>
      <c r="G179" s="89"/>
      <c r="H179" s="45"/>
      <c r="I179" s="47"/>
      <c r="J179" s="46"/>
      <c r="K179" s="47"/>
      <c r="L179" s="47"/>
      <c r="M179" s="48"/>
      <c r="N179" s="46"/>
      <c r="O179" s="44"/>
      <c r="P179" s="47"/>
      <c r="Q179" s="46"/>
      <c r="R179" s="46"/>
      <c r="S179" s="46"/>
      <c r="T179" s="46"/>
      <c r="U179" s="19" t="b">
        <f>N179&gt;___Summary!B182</f>
        <v>0</v>
      </c>
      <c r="V179" s="19" t="b">
        <f t="shared" si="8"/>
        <v>1</v>
      </c>
      <c r="X179" s="43">
        <f t="shared" si="6"/>
        <v>0</v>
      </c>
      <c r="Y179" s="43">
        <f t="shared" si="7"/>
        <v>0</v>
      </c>
    </row>
    <row r="180" spans="1:25" ht="39.950000000000003" customHeight="1" x14ac:dyDescent="0.2">
      <c r="A180" s="44"/>
      <c r="B180" s="44"/>
      <c r="C180" s="44"/>
      <c r="D180" s="44"/>
      <c r="E180" s="44"/>
      <c r="F180" s="44"/>
      <c r="G180" s="89"/>
      <c r="H180" s="45"/>
      <c r="I180" s="47"/>
      <c r="J180" s="46"/>
      <c r="K180" s="47"/>
      <c r="L180" s="47"/>
      <c r="M180" s="48"/>
      <c r="N180" s="46"/>
      <c r="O180" s="44"/>
      <c r="P180" s="47"/>
      <c r="Q180" s="46"/>
      <c r="R180" s="46"/>
      <c r="S180" s="46"/>
      <c r="T180" s="46"/>
      <c r="U180" s="19" t="b">
        <f>N180&gt;___Summary!B183</f>
        <v>0</v>
      </c>
      <c r="V180" s="19" t="b">
        <f t="shared" si="8"/>
        <v>1</v>
      </c>
      <c r="X180" s="43">
        <f t="shared" si="6"/>
        <v>0</v>
      </c>
      <c r="Y180" s="43">
        <f t="shared" si="7"/>
        <v>0</v>
      </c>
    </row>
    <row r="181" spans="1:25" ht="39.950000000000003" customHeight="1" x14ac:dyDescent="0.2">
      <c r="A181" s="44"/>
      <c r="B181" s="44"/>
      <c r="C181" s="44"/>
      <c r="D181" s="44"/>
      <c r="E181" s="44"/>
      <c r="F181" s="44"/>
      <c r="G181" s="89"/>
      <c r="H181" s="45"/>
      <c r="I181" s="47"/>
      <c r="J181" s="46"/>
      <c r="K181" s="47"/>
      <c r="L181" s="47"/>
      <c r="M181" s="48"/>
      <c r="N181" s="46"/>
      <c r="O181" s="44"/>
      <c r="P181" s="47"/>
      <c r="Q181" s="46"/>
      <c r="R181" s="46"/>
      <c r="S181" s="46"/>
      <c r="T181" s="46"/>
      <c r="U181" s="19" t="b">
        <f>N181&gt;___Summary!B184</f>
        <v>0</v>
      </c>
      <c r="V181" s="19" t="b">
        <f t="shared" si="8"/>
        <v>1</v>
      </c>
      <c r="X181" s="43">
        <f t="shared" si="6"/>
        <v>0</v>
      </c>
      <c r="Y181" s="43">
        <f t="shared" si="7"/>
        <v>0</v>
      </c>
    </row>
    <row r="182" spans="1:25" ht="39.950000000000003" customHeight="1" x14ac:dyDescent="0.2">
      <c r="A182" s="44"/>
      <c r="B182" s="44"/>
      <c r="C182" s="44"/>
      <c r="D182" s="44"/>
      <c r="E182" s="44"/>
      <c r="F182" s="44"/>
      <c r="G182" s="89"/>
      <c r="H182" s="45"/>
      <c r="I182" s="47"/>
      <c r="J182" s="46"/>
      <c r="K182" s="47"/>
      <c r="L182" s="47"/>
      <c r="M182" s="48"/>
      <c r="N182" s="46"/>
      <c r="O182" s="44"/>
      <c r="P182" s="47"/>
      <c r="Q182" s="46"/>
      <c r="R182" s="46"/>
      <c r="S182" s="46"/>
      <c r="T182" s="46"/>
      <c r="U182" s="19" t="b">
        <f>N182&gt;___Summary!B185</f>
        <v>0</v>
      </c>
      <c r="V182" s="19" t="b">
        <f t="shared" si="8"/>
        <v>1</v>
      </c>
      <c r="X182" s="43">
        <f t="shared" si="6"/>
        <v>0</v>
      </c>
      <c r="Y182" s="43">
        <f t="shared" si="7"/>
        <v>0</v>
      </c>
    </row>
    <row r="183" spans="1:25" ht="39.950000000000003" customHeight="1" x14ac:dyDescent="0.2">
      <c r="A183" s="44"/>
      <c r="B183" s="44"/>
      <c r="C183" s="44"/>
      <c r="D183" s="44"/>
      <c r="E183" s="44"/>
      <c r="F183" s="44"/>
      <c r="G183" s="89"/>
      <c r="H183" s="45"/>
      <c r="I183" s="47"/>
      <c r="J183" s="46"/>
      <c r="K183" s="47"/>
      <c r="L183" s="47"/>
      <c r="M183" s="48"/>
      <c r="N183" s="46"/>
      <c r="O183" s="44"/>
      <c r="P183" s="47"/>
      <c r="Q183" s="46"/>
      <c r="R183" s="46"/>
      <c r="S183" s="46"/>
      <c r="T183" s="46"/>
      <c r="U183" s="19" t="b">
        <f>N183&gt;___Summary!B186</f>
        <v>0</v>
      </c>
      <c r="V183" s="19" t="b">
        <f t="shared" si="8"/>
        <v>1</v>
      </c>
      <c r="X183" s="43">
        <f t="shared" si="6"/>
        <v>0</v>
      </c>
      <c r="Y183" s="43">
        <f t="shared" si="7"/>
        <v>0</v>
      </c>
    </row>
    <row r="184" spans="1:25" ht="39.950000000000003" customHeight="1" x14ac:dyDescent="0.2">
      <c r="A184" s="44"/>
      <c r="B184" s="44"/>
      <c r="C184" s="44"/>
      <c r="D184" s="44"/>
      <c r="E184" s="44"/>
      <c r="F184" s="44"/>
      <c r="G184" s="89"/>
      <c r="H184" s="45"/>
      <c r="I184" s="47"/>
      <c r="J184" s="46"/>
      <c r="K184" s="47"/>
      <c r="L184" s="47"/>
      <c r="M184" s="48"/>
      <c r="N184" s="46"/>
      <c r="O184" s="44"/>
      <c r="P184" s="47"/>
      <c r="Q184" s="46"/>
      <c r="R184" s="46"/>
      <c r="S184" s="46"/>
      <c r="T184" s="46"/>
      <c r="U184" s="19" t="b">
        <f>N184&gt;___Summary!B187</f>
        <v>0</v>
      </c>
      <c r="V184" s="19" t="b">
        <f t="shared" si="8"/>
        <v>1</v>
      </c>
      <c r="X184" s="43">
        <f t="shared" si="6"/>
        <v>0</v>
      </c>
      <c r="Y184" s="43">
        <f t="shared" si="7"/>
        <v>0</v>
      </c>
    </row>
    <row r="185" spans="1:25" ht="39.950000000000003" customHeight="1" x14ac:dyDescent="0.2">
      <c r="A185" s="44"/>
      <c r="B185" s="44"/>
      <c r="C185" s="44"/>
      <c r="D185" s="44"/>
      <c r="E185" s="44"/>
      <c r="F185" s="44"/>
      <c r="G185" s="89"/>
      <c r="H185" s="45"/>
      <c r="I185" s="47"/>
      <c r="J185" s="46"/>
      <c r="K185" s="47"/>
      <c r="L185" s="47"/>
      <c r="M185" s="48"/>
      <c r="N185" s="46"/>
      <c r="O185" s="44"/>
      <c r="P185" s="47"/>
      <c r="Q185" s="46"/>
      <c r="R185" s="46"/>
      <c r="S185" s="46"/>
      <c r="T185" s="46"/>
      <c r="U185" s="19" t="b">
        <f>N185&gt;___Summary!B188</f>
        <v>0</v>
      </c>
      <c r="V185" s="19" t="b">
        <f t="shared" si="8"/>
        <v>1</v>
      </c>
      <c r="X185" s="43">
        <f t="shared" si="6"/>
        <v>0</v>
      </c>
      <c r="Y185" s="43">
        <f t="shared" si="7"/>
        <v>0</v>
      </c>
    </row>
    <row r="186" spans="1:25" ht="39.950000000000003" customHeight="1" x14ac:dyDescent="0.2">
      <c r="A186" s="44"/>
      <c r="B186" s="44"/>
      <c r="C186" s="44"/>
      <c r="D186" s="44"/>
      <c r="E186" s="44"/>
      <c r="F186" s="44"/>
      <c r="G186" s="89"/>
      <c r="H186" s="45"/>
      <c r="I186" s="47"/>
      <c r="J186" s="46"/>
      <c r="K186" s="47"/>
      <c r="L186" s="47"/>
      <c r="M186" s="48"/>
      <c r="N186" s="46"/>
      <c r="O186" s="44"/>
      <c r="P186" s="47"/>
      <c r="Q186" s="46"/>
      <c r="R186" s="46"/>
      <c r="S186" s="46"/>
      <c r="T186" s="46"/>
      <c r="U186" s="19" t="b">
        <f>N186&gt;___Summary!B189</f>
        <v>0</v>
      </c>
      <c r="V186" s="19" t="b">
        <f t="shared" si="8"/>
        <v>1</v>
      </c>
      <c r="X186" s="43">
        <f t="shared" si="6"/>
        <v>0</v>
      </c>
      <c r="Y186" s="43">
        <f t="shared" si="7"/>
        <v>0</v>
      </c>
    </row>
    <row r="187" spans="1:25" ht="39.950000000000003" customHeight="1" x14ac:dyDescent="0.2">
      <c r="A187" s="44"/>
      <c r="B187" s="44"/>
      <c r="C187" s="44"/>
      <c r="D187" s="44"/>
      <c r="E187" s="44"/>
      <c r="F187" s="44"/>
      <c r="G187" s="89"/>
      <c r="H187" s="45"/>
      <c r="I187" s="47"/>
      <c r="J187" s="46"/>
      <c r="K187" s="47"/>
      <c r="L187" s="47"/>
      <c r="M187" s="48"/>
      <c r="N187" s="46"/>
      <c r="O187" s="44"/>
      <c r="P187" s="47"/>
      <c r="Q187" s="46"/>
      <c r="R187" s="46"/>
      <c r="S187" s="46"/>
      <c r="T187" s="46"/>
      <c r="U187" s="19" t="b">
        <f>N187&gt;___Summary!B190</f>
        <v>0</v>
      </c>
      <c r="V187" s="19" t="b">
        <f t="shared" si="8"/>
        <v>1</v>
      </c>
      <c r="X187" s="43">
        <f t="shared" si="6"/>
        <v>0</v>
      </c>
      <c r="Y187" s="43">
        <f t="shared" si="7"/>
        <v>0</v>
      </c>
    </row>
    <row r="188" spans="1:25" ht="39.950000000000003" customHeight="1" x14ac:dyDescent="0.2">
      <c r="A188" s="44"/>
      <c r="B188" s="44"/>
      <c r="C188" s="44"/>
      <c r="D188" s="44"/>
      <c r="E188" s="44"/>
      <c r="F188" s="44"/>
      <c r="G188" s="89"/>
      <c r="H188" s="45"/>
      <c r="I188" s="47"/>
      <c r="J188" s="46"/>
      <c r="K188" s="47"/>
      <c r="L188" s="47"/>
      <c r="M188" s="48"/>
      <c r="N188" s="46"/>
      <c r="O188" s="44"/>
      <c r="P188" s="47"/>
      <c r="Q188" s="46"/>
      <c r="R188" s="46"/>
      <c r="S188" s="46"/>
      <c r="T188" s="46"/>
      <c r="U188" s="19" t="b">
        <f>N188&gt;___Summary!B191</f>
        <v>0</v>
      </c>
      <c r="V188" s="19" t="b">
        <f t="shared" si="8"/>
        <v>1</v>
      </c>
      <c r="X188" s="43">
        <f t="shared" si="6"/>
        <v>0</v>
      </c>
      <c r="Y188" s="43">
        <f t="shared" si="7"/>
        <v>0</v>
      </c>
    </row>
    <row r="189" spans="1:25" ht="39.950000000000003" customHeight="1" x14ac:dyDescent="0.2">
      <c r="A189" s="44"/>
      <c r="B189" s="44"/>
      <c r="C189" s="44"/>
      <c r="D189" s="44"/>
      <c r="E189" s="44"/>
      <c r="F189" s="44"/>
      <c r="G189" s="89"/>
      <c r="H189" s="45"/>
      <c r="I189" s="47"/>
      <c r="J189" s="46"/>
      <c r="K189" s="47"/>
      <c r="L189" s="47"/>
      <c r="M189" s="48"/>
      <c r="N189" s="46"/>
      <c r="O189" s="44"/>
      <c r="P189" s="47"/>
      <c r="Q189" s="46"/>
      <c r="R189" s="46"/>
      <c r="S189" s="46"/>
      <c r="T189" s="46"/>
      <c r="U189" s="19" t="b">
        <f>N189&gt;___Summary!B192</f>
        <v>0</v>
      </c>
      <c r="V189" s="19" t="b">
        <f t="shared" si="8"/>
        <v>1</v>
      </c>
      <c r="X189" s="43">
        <f t="shared" si="6"/>
        <v>0</v>
      </c>
      <c r="Y189" s="43">
        <f t="shared" si="7"/>
        <v>0</v>
      </c>
    </row>
    <row r="190" spans="1:25" ht="39.950000000000003" customHeight="1" x14ac:dyDescent="0.2">
      <c r="A190" s="44"/>
      <c r="B190" s="44"/>
      <c r="C190" s="44"/>
      <c r="D190" s="44"/>
      <c r="E190" s="44"/>
      <c r="F190" s="44"/>
      <c r="G190" s="89"/>
      <c r="H190" s="45"/>
      <c r="I190" s="47"/>
      <c r="J190" s="46"/>
      <c r="K190" s="47"/>
      <c r="L190" s="47"/>
      <c r="M190" s="48"/>
      <c r="N190" s="46"/>
      <c r="O190" s="44"/>
      <c r="P190" s="47"/>
      <c r="Q190" s="46"/>
      <c r="R190" s="46"/>
      <c r="S190" s="46"/>
      <c r="T190" s="46"/>
      <c r="U190" s="19" t="b">
        <f>N190&gt;___Summary!B193</f>
        <v>0</v>
      </c>
      <c r="V190" s="19" t="b">
        <f t="shared" si="8"/>
        <v>1</v>
      </c>
      <c r="X190" s="43">
        <f t="shared" si="6"/>
        <v>0</v>
      </c>
      <c r="Y190" s="43">
        <f t="shared" si="7"/>
        <v>0</v>
      </c>
    </row>
    <row r="191" spans="1:25" ht="39.950000000000003" customHeight="1" x14ac:dyDescent="0.2">
      <c r="A191" s="44"/>
      <c r="B191" s="44"/>
      <c r="C191" s="44"/>
      <c r="D191" s="44"/>
      <c r="E191" s="44"/>
      <c r="F191" s="44"/>
      <c r="G191" s="89"/>
      <c r="H191" s="45"/>
      <c r="I191" s="47"/>
      <c r="J191" s="46"/>
      <c r="K191" s="47"/>
      <c r="L191" s="47"/>
      <c r="M191" s="48"/>
      <c r="N191" s="46"/>
      <c r="O191" s="44"/>
      <c r="P191" s="47"/>
      <c r="Q191" s="46"/>
      <c r="R191" s="46"/>
      <c r="S191" s="46"/>
      <c r="T191" s="46"/>
      <c r="U191" s="19" t="b">
        <f>N191&gt;___Summary!B194</f>
        <v>0</v>
      </c>
      <c r="V191" s="19" t="b">
        <f t="shared" si="8"/>
        <v>1</v>
      </c>
      <c r="X191" s="43">
        <f t="shared" si="6"/>
        <v>0</v>
      </c>
      <c r="Y191" s="43">
        <f t="shared" si="7"/>
        <v>0</v>
      </c>
    </row>
    <row r="192" spans="1:25" ht="39.950000000000003" customHeight="1" x14ac:dyDescent="0.2">
      <c r="A192" s="44"/>
      <c r="B192" s="44"/>
      <c r="C192" s="44"/>
      <c r="D192" s="44"/>
      <c r="E192" s="44"/>
      <c r="F192" s="44"/>
      <c r="G192" s="89"/>
      <c r="H192" s="45"/>
      <c r="I192" s="47"/>
      <c r="J192" s="46"/>
      <c r="K192" s="47"/>
      <c r="L192" s="47"/>
      <c r="M192" s="48"/>
      <c r="N192" s="46"/>
      <c r="O192" s="44"/>
      <c r="P192" s="47"/>
      <c r="Q192" s="46"/>
      <c r="R192" s="46"/>
      <c r="S192" s="46"/>
      <c r="T192" s="46"/>
      <c r="U192" s="19" t="b">
        <f>N192&gt;___Summary!B195</f>
        <v>0</v>
      </c>
      <c r="V192" s="19" t="b">
        <f t="shared" si="8"/>
        <v>1</v>
      </c>
      <c r="X192" s="43">
        <f t="shared" si="6"/>
        <v>0</v>
      </c>
      <c r="Y192" s="43">
        <f t="shared" si="7"/>
        <v>0</v>
      </c>
    </row>
    <row r="193" spans="1:25" ht="39.950000000000003" customHeight="1" x14ac:dyDescent="0.2">
      <c r="A193" s="44"/>
      <c r="B193" s="44"/>
      <c r="C193" s="44"/>
      <c r="D193" s="44"/>
      <c r="E193" s="44"/>
      <c r="F193" s="44"/>
      <c r="G193" s="89"/>
      <c r="H193" s="45"/>
      <c r="I193" s="47"/>
      <c r="J193" s="46"/>
      <c r="K193" s="47"/>
      <c r="L193" s="47"/>
      <c r="M193" s="48"/>
      <c r="N193" s="46"/>
      <c r="O193" s="44"/>
      <c r="P193" s="47"/>
      <c r="Q193" s="46"/>
      <c r="R193" s="46"/>
      <c r="S193" s="46"/>
      <c r="T193" s="46"/>
      <c r="U193" s="19" t="b">
        <f>N193&gt;___Summary!B196</f>
        <v>0</v>
      </c>
      <c r="V193" s="19" t="b">
        <f t="shared" si="8"/>
        <v>1</v>
      </c>
      <c r="X193" s="43">
        <f t="shared" si="6"/>
        <v>0</v>
      </c>
      <c r="Y193" s="43">
        <f t="shared" si="7"/>
        <v>0</v>
      </c>
    </row>
    <row r="194" spans="1:25" ht="39.950000000000003" customHeight="1" x14ac:dyDescent="0.2">
      <c r="A194" s="44"/>
      <c r="B194" s="44"/>
      <c r="C194" s="44"/>
      <c r="D194" s="44"/>
      <c r="E194" s="44"/>
      <c r="F194" s="44"/>
      <c r="G194" s="89"/>
      <c r="H194" s="45"/>
      <c r="I194" s="47"/>
      <c r="J194" s="46"/>
      <c r="K194" s="47"/>
      <c r="L194" s="47"/>
      <c r="M194" s="48"/>
      <c r="N194" s="46"/>
      <c r="O194" s="44"/>
      <c r="P194" s="47"/>
      <c r="Q194" s="46"/>
      <c r="R194" s="46"/>
      <c r="S194" s="46"/>
      <c r="T194" s="46"/>
      <c r="U194" s="19" t="b">
        <f>N194&gt;___Summary!B197</f>
        <v>0</v>
      </c>
      <c r="V194" s="19" t="b">
        <f t="shared" si="8"/>
        <v>1</v>
      </c>
      <c r="X194" s="43">
        <f t="shared" si="6"/>
        <v>0</v>
      </c>
      <c r="Y194" s="43">
        <f t="shared" si="7"/>
        <v>0</v>
      </c>
    </row>
    <row r="195" spans="1:25" ht="39.950000000000003" customHeight="1" x14ac:dyDescent="0.2">
      <c r="A195" s="44"/>
      <c r="B195" s="44"/>
      <c r="C195" s="44"/>
      <c r="D195" s="44"/>
      <c r="E195" s="44"/>
      <c r="F195" s="44"/>
      <c r="G195" s="89"/>
      <c r="H195" s="45"/>
      <c r="I195" s="47"/>
      <c r="J195" s="46"/>
      <c r="K195" s="47"/>
      <c r="L195" s="47"/>
      <c r="M195" s="48"/>
      <c r="N195" s="46"/>
      <c r="O195" s="44"/>
      <c r="P195" s="47"/>
      <c r="Q195" s="46"/>
      <c r="R195" s="46"/>
      <c r="S195" s="46"/>
      <c r="T195" s="46"/>
      <c r="U195" s="19" t="b">
        <f>N195&gt;___Summary!B198</f>
        <v>0</v>
      </c>
      <c r="V195" s="19" t="b">
        <f t="shared" si="8"/>
        <v>1</v>
      </c>
      <c r="X195" s="43">
        <f t="shared" si="6"/>
        <v>0</v>
      </c>
      <c r="Y195" s="43">
        <f t="shared" si="7"/>
        <v>0</v>
      </c>
    </row>
    <row r="196" spans="1:25" ht="39.950000000000003" customHeight="1" x14ac:dyDescent="0.2">
      <c r="A196" s="44"/>
      <c r="B196" s="44"/>
      <c r="C196" s="44"/>
      <c r="D196" s="44"/>
      <c r="E196" s="44"/>
      <c r="F196" s="44"/>
      <c r="G196" s="89"/>
      <c r="H196" s="45"/>
      <c r="I196" s="47"/>
      <c r="J196" s="46"/>
      <c r="K196" s="47"/>
      <c r="L196" s="47"/>
      <c r="M196" s="48"/>
      <c r="N196" s="46"/>
      <c r="O196" s="44"/>
      <c r="P196" s="47"/>
      <c r="Q196" s="46"/>
      <c r="R196" s="46"/>
      <c r="S196" s="46"/>
      <c r="T196" s="46"/>
      <c r="U196" s="19" t="b">
        <f>N196&gt;___Summary!B199</f>
        <v>0</v>
      </c>
      <c r="V196" s="19" t="b">
        <f t="shared" si="8"/>
        <v>1</v>
      </c>
      <c r="X196" s="43">
        <f t="shared" si="6"/>
        <v>0</v>
      </c>
      <c r="Y196" s="43">
        <f t="shared" si="7"/>
        <v>0</v>
      </c>
    </row>
    <row r="197" spans="1:25" ht="39.950000000000003" customHeight="1" x14ac:dyDescent="0.2">
      <c r="A197" s="44"/>
      <c r="B197" s="44"/>
      <c r="C197" s="44"/>
      <c r="D197" s="44"/>
      <c r="E197" s="44"/>
      <c r="F197" s="44"/>
      <c r="G197" s="89"/>
      <c r="H197" s="45"/>
      <c r="I197" s="47"/>
      <c r="J197" s="46"/>
      <c r="K197" s="47"/>
      <c r="L197" s="47"/>
      <c r="M197" s="48"/>
      <c r="N197" s="46"/>
      <c r="O197" s="44"/>
      <c r="P197" s="47"/>
      <c r="Q197" s="46"/>
      <c r="R197" s="46"/>
      <c r="S197" s="46"/>
      <c r="T197" s="46"/>
      <c r="U197" s="19" t="b">
        <f>N197&gt;___Summary!B200</f>
        <v>0</v>
      </c>
      <c r="V197" s="19" t="b">
        <f t="shared" si="8"/>
        <v>1</v>
      </c>
      <c r="X197" s="43">
        <f t="shared" si="6"/>
        <v>0</v>
      </c>
      <c r="Y197" s="43">
        <f t="shared" si="7"/>
        <v>0</v>
      </c>
    </row>
    <row r="198" spans="1:25" ht="39.950000000000003" customHeight="1" x14ac:dyDescent="0.2">
      <c r="A198" s="44"/>
      <c r="B198" s="44"/>
      <c r="C198" s="44"/>
      <c r="D198" s="44"/>
      <c r="E198" s="44"/>
      <c r="F198" s="44"/>
      <c r="G198" s="89"/>
      <c r="H198" s="45"/>
      <c r="I198" s="47"/>
      <c r="J198" s="46"/>
      <c r="K198" s="47"/>
      <c r="L198" s="47"/>
      <c r="M198" s="48"/>
      <c r="N198" s="46"/>
      <c r="O198" s="44"/>
      <c r="P198" s="47"/>
      <c r="Q198" s="46"/>
      <c r="R198" s="46"/>
      <c r="S198" s="46"/>
      <c r="T198" s="46"/>
      <c r="U198" s="19" t="b">
        <f>N198&gt;___Summary!B201</f>
        <v>0</v>
      </c>
      <c r="V198" s="19" t="b">
        <f t="shared" si="8"/>
        <v>1</v>
      </c>
      <c r="X198" s="43">
        <f t="shared" si="6"/>
        <v>0</v>
      </c>
      <c r="Y198" s="43">
        <f t="shared" si="7"/>
        <v>0</v>
      </c>
    </row>
    <row r="199" spans="1:25" ht="39.950000000000003" customHeight="1" x14ac:dyDescent="0.2">
      <c r="A199" s="44"/>
      <c r="B199" s="44"/>
      <c r="C199" s="44"/>
      <c r="D199" s="44"/>
      <c r="E199" s="44"/>
      <c r="F199" s="44"/>
      <c r="G199" s="89"/>
      <c r="H199" s="45"/>
      <c r="I199" s="47"/>
      <c r="J199" s="46"/>
      <c r="K199" s="47"/>
      <c r="L199" s="47"/>
      <c r="M199" s="48"/>
      <c r="N199" s="46"/>
      <c r="O199" s="44"/>
      <c r="P199" s="47"/>
      <c r="Q199" s="46"/>
      <c r="R199" s="46"/>
      <c r="S199" s="46"/>
      <c r="T199" s="46"/>
      <c r="U199" s="19" t="b">
        <f>N199&gt;___Summary!B202</f>
        <v>0</v>
      </c>
      <c r="V199" s="19" t="b">
        <f t="shared" si="8"/>
        <v>1</v>
      </c>
      <c r="X199" s="43">
        <f t="shared" si="6"/>
        <v>0</v>
      </c>
      <c r="Y199" s="43">
        <f t="shared" si="7"/>
        <v>0</v>
      </c>
    </row>
    <row r="200" spans="1:25" ht="39.950000000000003" customHeight="1" x14ac:dyDescent="0.2">
      <c r="A200" s="44"/>
      <c r="B200" s="44"/>
      <c r="C200" s="44"/>
      <c r="D200" s="44"/>
      <c r="E200" s="44"/>
      <c r="F200" s="44"/>
      <c r="G200" s="89"/>
      <c r="H200" s="45"/>
      <c r="I200" s="47"/>
      <c r="J200" s="46"/>
      <c r="K200" s="47"/>
      <c r="L200" s="47"/>
      <c r="M200" s="48"/>
      <c r="N200" s="46"/>
      <c r="O200" s="44"/>
      <c r="P200" s="47"/>
      <c r="Q200" s="46"/>
      <c r="R200" s="46"/>
      <c r="S200" s="46"/>
      <c r="T200" s="46"/>
      <c r="U200" s="19" t="b">
        <f>N200&gt;___Summary!B203</f>
        <v>0</v>
      </c>
      <c r="V200" s="19" t="b">
        <f t="shared" si="8"/>
        <v>1</v>
      </c>
      <c r="X200" s="43">
        <f t="shared" ref="X200:X263" si="9" xml:space="preserve"> IF(H200 = "Direct", G200, 0)</f>
        <v>0</v>
      </c>
      <c r="Y200" s="43">
        <f t="shared" ref="Y200:Y263" si="10" xml:space="preserve"> IF(H200 = "Indirect", G200, 0 )</f>
        <v>0</v>
      </c>
    </row>
    <row r="201" spans="1:25" ht="39.950000000000003" customHeight="1" x14ac:dyDescent="0.2">
      <c r="A201" s="44"/>
      <c r="B201" s="44"/>
      <c r="C201" s="44"/>
      <c r="D201" s="44"/>
      <c r="E201" s="44"/>
      <c r="F201" s="44"/>
      <c r="G201" s="89"/>
      <c r="H201" s="45"/>
      <c r="I201" s="47"/>
      <c r="J201" s="46"/>
      <c r="K201" s="47"/>
      <c r="L201" s="47"/>
      <c r="M201" s="48"/>
      <c r="N201" s="46"/>
      <c r="O201" s="44"/>
      <c r="P201" s="47"/>
      <c r="Q201" s="46"/>
      <c r="R201" s="46"/>
      <c r="S201" s="46"/>
      <c r="T201" s="46"/>
      <c r="U201" s="19" t="b">
        <f>N201&gt;___Summary!B204</f>
        <v>0</v>
      </c>
      <c r="V201" s="19" t="b">
        <f t="shared" si="8"/>
        <v>1</v>
      </c>
      <c r="X201" s="43">
        <f t="shared" si="9"/>
        <v>0</v>
      </c>
      <c r="Y201" s="43">
        <f t="shared" si="10"/>
        <v>0</v>
      </c>
    </row>
    <row r="202" spans="1:25" ht="39.950000000000003" customHeight="1" x14ac:dyDescent="0.2">
      <c r="A202" s="44"/>
      <c r="B202" s="44"/>
      <c r="C202" s="44"/>
      <c r="D202" s="44"/>
      <c r="E202" s="44"/>
      <c r="F202" s="44"/>
      <c r="G202" s="89"/>
      <c r="H202" s="45"/>
      <c r="I202" s="47"/>
      <c r="J202" s="46"/>
      <c r="K202" s="47"/>
      <c r="L202" s="47"/>
      <c r="M202" s="48"/>
      <c r="N202" s="46"/>
      <c r="O202" s="44"/>
      <c r="P202" s="47"/>
      <c r="Q202" s="46"/>
      <c r="R202" s="46"/>
      <c r="S202" s="46"/>
      <c r="T202" s="46"/>
      <c r="U202" s="19" t="b">
        <f>N202&gt;___Summary!B205</f>
        <v>0</v>
      </c>
      <c r="V202" s="19" t="b">
        <f t="shared" ref="V202:V265" si="11">Q202&gt;=N202</f>
        <v>1</v>
      </c>
      <c r="X202" s="43">
        <f t="shared" si="9"/>
        <v>0</v>
      </c>
      <c r="Y202" s="43">
        <f t="shared" si="10"/>
        <v>0</v>
      </c>
    </row>
    <row r="203" spans="1:25" ht="39.950000000000003" customHeight="1" x14ac:dyDescent="0.2">
      <c r="A203" s="44"/>
      <c r="B203" s="44"/>
      <c r="C203" s="44"/>
      <c r="D203" s="44"/>
      <c r="E203" s="44"/>
      <c r="F203" s="44"/>
      <c r="G203" s="89"/>
      <c r="H203" s="45"/>
      <c r="I203" s="47"/>
      <c r="J203" s="46"/>
      <c r="K203" s="47"/>
      <c r="L203" s="47"/>
      <c r="M203" s="48"/>
      <c r="N203" s="46"/>
      <c r="O203" s="44"/>
      <c r="P203" s="47"/>
      <c r="Q203" s="46"/>
      <c r="R203" s="46"/>
      <c r="S203" s="46"/>
      <c r="T203" s="46"/>
      <c r="U203" s="19" t="b">
        <f>N203&gt;___Summary!B206</f>
        <v>0</v>
      </c>
      <c r="V203" s="19" t="b">
        <f t="shared" si="11"/>
        <v>1</v>
      </c>
      <c r="X203" s="43">
        <f t="shared" si="9"/>
        <v>0</v>
      </c>
      <c r="Y203" s="43">
        <f t="shared" si="10"/>
        <v>0</v>
      </c>
    </row>
    <row r="204" spans="1:25" ht="39.950000000000003" customHeight="1" x14ac:dyDescent="0.2">
      <c r="A204" s="44"/>
      <c r="B204" s="44"/>
      <c r="C204" s="44"/>
      <c r="D204" s="44"/>
      <c r="E204" s="44"/>
      <c r="F204" s="44"/>
      <c r="G204" s="89"/>
      <c r="H204" s="45"/>
      <c r="I204" s="47"/>
      <c r="J204" s="46"/>
      <c r="K204" s="47"/>
      <c r="L204" s="47"/>
      <c r="M204" s="48"/>
      <c r="N204" s="46"/>
      <c r="O204" s="44"/>
      <c r="P204" s="47"/>
      <c r="Q204" s="46"/>
      <c r="R204" s="46"/>
      <c r="S204" s="46"/>
      <c r="T204" s="46"/>
      <c r="U204" s="19" t="b">
        <f>N204&gt;___Summary!B207</f>
        <v>0</v>
      </c>
      <c r="V204" s="19" t="b">
        <f t="shared" si="11"/>
        <v>1</v>
      </c>
      <c r="X204" s="43">
        <f t="shared" si="9"/>
        <v>0</v>
      </c>
      <c r="Y204" s="43">
        <f t="shared" si="10"/>
        <v>0</v>
      </c>
    </row>
    <row r="205" spans="1:25" ht="39.950000000000003" customHeight="1" x14ac:dyDescent="0.2">
      <c r="A205" s="44"/>
      <c r="B205" s="44"/>
      <c r="C205" s="44"/>
      <c r="D205" s="44"/>
      <c r="E205" s="44"/>
      <c r="F205" s="44"/>
      <c r="G205" s="89"/>
      <c r="H205" s="45"/>
      <c r="I205" s="47"/>
      <c r="J205" s="46"/>
      <c r="K205" s="47"/>
      <c r="L205" s="47"/>
      <c r="M205" s="48"/>
      <c r="N205" s="46"/>
      <c r="O205" s="44"/>
      <c r="P205" s="47"/>
      <c r="Q205" s="46"/>
      <c r="R205" s="46"/>
      <c r="S205" s="46"/>
      <c r="T205" s="46"/>
      <c r="U205" s="19" t="b">
        <f>N205&gt;___Summary!B208</f>
        <v>0</v>
      </c>
      <c r="V205" s="19" t="b">
        <f t="shared" si="11"/>
        <v>1</v>
      </c>
      <c r="X205" s="43">
        <f t="shared" si="9"/>
        <v>0</v>
      </c>
      <c r="Y205" s="43">
        <f t="shared" si="10"/>
        <v>0</v>
      </c>
    </row>
    <row r="206" spans="1:25" ht="39.950000000000003" customHeight="1" x14ac:dyDescent="0.2">
      <c r="A206" s="44"/>
      <c r="B206" s="44"/>
      <c r="C206" s="44"/>
      <c r="D206" s="44"/>
      <c r="E206" s="44"/>
      <c r="F206" s="44"/>
      <c r="G206" s="89"/>
      <c r="H206" s="45"/>
      <c r="I206" s="47"/>
      <c r="J206" s="46"/>
      <c r="K206" s="47"/>
      <c r="L206" s="47"/>
      <c r="M206" s="48"/>
      <c r="N206" s="46"/>
      <c r="O206" s="44"/>
      <c r="P206" s="47"/>
      <c r="Q206" s="46"/>
      <c r="R206" s="46"/>
      <c r="S206" s="46"/>
      <c r="T206" s="46"/>
      <c r="U206" s="19" t="b">
        <f>N206&gt;___Summary!B209</f>
        <v>0</v>
      </c>
      <c r="V206" s="19" t="b">
        <f t="shared" si="11"/>
        <v>1</v>
      </c>
      <c r="X206" s="43">
        <f t="shared" si="9"/>
        <v>0</v>
      </c>
      <c r="Y206" s="43">
        <f t="shared" si="10"/>
        <v>0</v>
      </c>
    </row>
    <row r="207" spans="1:25" ht="39.950000000000003" customHeight="1" x14ac:dyDescent="0.2">
      <c r="A207" s="44"/>
      <c r="B207" s="44"/>
      <c r="C207" s="44"/>
      <c r="D207" s="44"/>
      <c r="E207" s="44"/>
      <c r="F207" s="44"/>
      <c r="G207" s="89"/>
      <c r="H207" s="45"/>
      <c r="I207" s="47"/>
      <c r="J207" s="46"/>
      <c r="K207" s="47"/>
      <c r="L207" s="47"/>
      <c r="M207" s="48"/>
      <c r="N207" s="46"/>
      <c r="O207" s="44"/>
      <c r="P207" s="47"/>
      <c r="Q207" s="46"/>
      <c r="R207" s="46"/>
      <c r="S207" s="46"/>
      <c r="T207" s="46"/>
      <c r="U207" s="19" t="b">
        <f>N207&gt;___Summary!B210</f>
        <v>0</v>
      </c>
      <c r="V207" s="19" t="b">
        <f t="shared" si="11"/>
        <v>1</v>
      </c>
      <c r="X207" s="43">
        <f t="shared" si="9"/>
        <v>0</v>
      </c>
      <c r="Y207" s="43">
        <f t="shared" si="10"/>
        <v>0</v>
      </c>
    </row>
    <row r="208" spans="1:25" ht="39.950000000000003" customHeight="1" x14ac:dyDescent="0.2">
      <c r="A208" s="44"/>
      <c r="B208" s="44"/>
      <c r="C208" s="44"/>
      <c r="D208" s="44"/>
      <c r="E208" s="44"/>
      <c r="F208" s="44"/>
      <c r="G208" s="89"/>
      <c r="H208" s="45"/>
      <c r="I208" s="47"/>
      <c r="J208" s="46"/>
      <c r="K208" s="47"/>
      <c r="L208" s="47"/>
      <c r="M208" s="48"/>
      <c r="N208" s="46"/>
      <c r="O208" s="44"/>
      <c r="P208" s="47"/>
      <c r="Q208" s="46"/>
      <c r="R208" s="46"/>
      <c r="S208" s="46"/>
      <c r="T208" s="46"/>
      <c r="U208" s="19" t="b">
        <f>N208&gt;___Summary!B211</f>
        <v>0</v>
      </c>
      <c r="V208" s="19" t="b">
        <f t="shared" si="11"/>
        <v>1</v>
      </c>
      <c r="X208" s="43">
        <f t="shared" si="9"/>
        <v>0</v>
      </c>
      <c r="Y208" s="43">
        <f t="shared" si="10"/>
        <v>0</v>
      </c>
    </row>
    <row r="209" spans="1:25" ht="39.950000000000003" customHeight="1" x14ac:dyDescent="0.2">
      <c r="A209" s="44"/>
      <c r="B209" s="44"/>
      <c r="C209" s="44"/>
      <c r="D209" s="44"/>
      <c r="E209" s="44"/>
      <c r="F209" s="44"/>
      <c r="G209" s="89"/>
      <c r="H209" s="45"/>
      <c r="I209" s="47"/>
      <c r="J209" s="46"/>
      <c r="K209" s="47"/>
      <c r="L209" s="47"/>
      <c r="M209" s="48"/>
      <c r="N209" s="46"/>
      <c r="O209" s="44"/>
      <c r="P209" s="47"/>
      <c r="Q209" s="46"/>
      <c r="R209" s="46"/>
      <c r="S209" s="46"/>
      <c r="T209" s="46"/>
      <c r="U209" s="19" t="b">
        <f>N209&gt;___Summary!B212</f>
        <v>0</v>
      </c>
      <c r="V209" s="19" t="b">
        <f t="shared" si="11"/>
        <v>1</v>
      </c>
      <c r="X209" s="43">
        <f t="shared" si="9"/>
        <v>0</v>
      </c>
      <c r="Y209" s="43">
        <f t="shared" si="10"/>
        <v>0</v>
      </c>
    </row>
    <row r="210" spans="1:25" ht="39.950000000000003" customHeight="1" x14ac:dyDescent="0.2">
      <c r="A210" s="44"/>
      <c r="B210" s="44"/>
      <c r="C210" s="44"/>
      <c r="D210" s="44"/>
      <c r="E210" s="44"/>
      <c r="F210" s="44"/>
      <c r="G210" s="89"/>
      <c r="H210" s="45"/>
      <c r="I210" s="47"/>
      <c r="J210" s="46"/>
      <c r="K210" s="47"/>
      <c r="L210" s="47"/>
      <c r="M210" s="48"/>
      <c r="N210" s="46"/>
      <c r="O210" s="44"/>
      <c r="P210" s="47"/>
      <c r="Q210" s="46"/>
      <c r="R210" s="46"/>
      <c r="S210" s="46"/>
      <c r="T210" s="46"/>
      <c r="U210" s="19" t="b">
        <f>N210&gt;___Summary!B213</f>
        <v>0</v>
      </c>
      <c r="V210" s="19" t="b">
        <f t="shared" si="11"/>
        <v>1</v>
      </c>
      <c r="X210" s="43">
        <f t="shared" si="9"/>
        <v>0</v>
      </c>
      <c r="Y210" s="43">
        <f t="shared" si="10"/>
        <v>0</v>
      </c>
    </row>
    <row r="211" spans="1:25" ht="39.950000000000003" customHeight="1" x14ac:dyDescent="0.2">
      <c r="A211" s="44"/>
      <c r="B211" s="44"/>
      <c r="C211" s="44"/>
      <c r="D211" s="44"/>
      <c r="E211" s="44"/>
      <c r="F211" s="44"/>
      <c r="G211" s="89"/>
      <c r="H211" s="45"/>
      <c r="I211" s="47"/>
      <c r="J211" s="46"/>
      <c r="K211" s="47"/>
      <c r="L211" s="47"/>
      <c r="M211" s="48"/>
      <c r="N211" s="46"/>
      <c r="O211" s="44"/>
      <c r="P211" s="47"/>
      <c r="Q211" s="46"/>
      <c r="R211" s="46"/>
      <c r="S211" s="46"/>
      <c r="T211" s="46"/>
      <c r="U211" s="19" t="b">
        <f>N211&gt;___Summary!B214</f>
        <v>0</v>
      </c>
      <c r="V211" s="19" t="b">
        <f t="shared" si="11"/>
        <v>1</v>
      </c>
      <c r="X211" s="43">
        <f t="shared" si="9"/>
        <v>0</v>
      </c>
      <c r="Y211" s="43">
        <f t="shared" si="10"/>
        <v>0</v>
      </c>
    </row>
    <row r="212" spans="1:25" ht="39.950000000000003" customHeight="1" x14ac:dyDescent="0.2">
      <c r="A212" s="44"/>
      <c r="B212" s="44"/>
      <c r="C212" s="44"/>
      <c r="D212" s="44"/>
      <c r="E212" s="44"/>
      <c r="F212" s="44"/>
      <c r="G212" s="89"/>
      <c r="H212" s="45"/>
      <c r="I212" s="47"/>
      <c r="J212" s="46"/>
      <c r="K212" s="47"/>
      <c r="L212" s="47"/>
      <c r="M212" s="48"/>
      <c r="N212" s="46"/>
      <c r="O212" s="44"/>
      <c r="P212" s="47"/>
      <c r="Q212" s="46"/>
      <c r="R212" s="46"/>
      <c r="S212" s="46"/>
      <c r="T212" s="46"/>
      <c r="U212" s="19" t="b">
        <f>N212&gt;___Summary!B215</f>
        <v>0</v>
      </c>
      <c r="V212" s="19" t="b">
        <f t="shared" si="11"/>
        <v>1</v>
      </c>
      <c r="X212" s="43">
        <f t="shared" si="9"/>
        <v>0</v>
      </c>
      <c r="Y212" s="43">
        <f t="shared" si="10"/>
        <v>0</v>
      </c>
    </row>
    <row r="213" spans="1:25" ht="39.950000000000003" customHeight="1" x14ac:dyDescent="0.2">
      <c r="A213" s="44"/>
      <c r="B213" s="44"/>
      <c r="C213" s="44"/>
      <c r="D213" s="44"/>
      <c r="E213" s="44"/>
      <c r="F213" s="44"/>
      <c r="G213" s="89"/>
      <c r="H213" s="45"/>
      <c r="I213" s="47"/>
      <c r="J213" s="46"/>
      <c r="K213" s="47"/>
      <c r="L213" s="47"/>
      <c r="M213" s="48"/>
      <c r="N213" s="46"/>
      <c r="O213" s="44"/>
      <c r="P213" s="47"/>
      <c r="Q213" s="46"/>
      <c r="R213" s="46"/>
      <c r="S213" s="46"/>
      <c r="T213" s="46"/>
      <c r="U213" s="19" t="b">
        <f>N213&gt;___Summary!B216</f>
        <v>0</v>
      </c>
      <c r="V213" s="19" t="b">
        <f t="shared" si="11"/>
        <v>1</v>
      </c>
      <c r="X213" s="43">
        <f t="shared" si="9"/>
        <v>0</v>
      </c>
      <c r="Y213" s="43">
        <f t="shared" si="10"/>
        <v>0</v>
      </c>
    </row>
    <row r="214" spans="1:25" ht="39.950000000000003" customHeight="1" x14ac:dyDescent="0.2">
      <c r="A214" s="44"/>
      <c r="B214" s="44"/>
      <c r="C214" s="44"/>
      <c r="D214" s="44"/>
      <c r="E214" s="44"/>
      <c r="F214" s="44"/>
      <c r="G214" s="89"/>
      <c r="H214" s="45"/>
      <c r="I214" s="47"/>
      <c r="J214" s="46"/>
      <c r="K214" s="47"/>
      <c r="L214" s="47"/>
      <c r="M214" s="48"/>
      <c r="N214" s="46"/>
      <c r="O214" s="44"/>
      <c r="P214" s="47"/>
      <c r="Q214" s="46"/>
      <c r="R214" s="46"/>
      <c r="S214" s="46"/>
      <c r="T214" s="46"/>
      <c r="U214" s="19" t="b">
        <f>N214&gt;___Summary!B217</f>
        <v>0</v>
      </c>
      <c r="V214" s="19" t="b">
        <f t="shared" si="11"/>
        <v>1</v>
      </c>
      <c r="X214" s="43">
        <f t="shared" si="9"/>
        <v>0</v>
      </c>
      <c r="Y214" s="43">
        <f t="shared" si="10"/>
        <v>0</v>
      </c>
    </row>
    <row r="215" spans="1:25" ht="39.950000000000003" customHeight="1" x14ac:dyDescent="0.2">
      <c r="A215" s="44"/>
      <c r="B215" s="44"/>
      <c r="C215" s="44"/>
      <c r="D215" s="44"/>
      <c r="E215" s="44"/>
      <c r="F215" s="44"/>
      <c r="G215" s="89"/>
      <c r="H215" s="45"/>
      <c r="I215" s="47"/>
      <c r="J215" s="46"/>
      <c r="K215" s="47"/>
      <c r="L215" s="47"/>
      <c r="M215" s="48"/>
      <c r="N215" s="46"/>
      <c r="O215" s="44"/>
      <c r="P215" s="47"/>
      <c r="Q215" s="46"/>
      <c r="R215" s="46"/>
      <c r="S215" s="46"/>
      <c r="T215" s="46"/>
      <c r="U215" s="19" t="b">
        <f>N215&gt;___Summary!B218</f>
        <v>0</v>
      </c>
      <c r="V215" s="19" t="b">
        <f t="shared" si="11"/>
        <v>1</v>
      </c>
      <c r="X215" s="43">
        <f t="shared" si="9"/>
        <v>0</v>
      </c>
      <c r="Y215" s="43">
        <f t="shared" si="10"/>
        <v>0</v>
      </c>
    </row>
    <row r="216" spans="1:25" ht="39.950000000000003" customHeight="1" x14ac:dyDescent="0.2">
      <c r="A216" s="44"/>
      <c r="B216" s="44"/>
      <c r="C216" s="44"/>
      <c r="D216" s="44"/>
      <c r="E216" s="44"/>
      <c r="F216" s="44"/>
      <c r="G216" s="89"/>
      <c r="H216" s="45"/>
      <c r="I216" s="47"/>
      <c r="J216" s="46"/>
      <c r="K216" s="47"/>
      <c r="L216" s="47"/>
      <c r="M216" s="48"/>
      <c r="N216" s="46"/>
      <c r="O216" s="44"/>
      <c r="P216" s="47"/>
      <c r="Q216" s="46"/>
      <c r="R216" s="46"/>
      <c r="S216" s="46"/>
      <c r="T216" s="46"/>
      <c r="U216" s="19" t="b">
        <f>N216&gt;___Summary!B219</f>
        <v>0</v>
      </c>
      <c r="V216" s="19" t="b">
        <f t="shared" si="11"/>
        <v>1</v>
      </c>
      <c r="X216" s="43">
        <f t="shared" si="9"/>
        <v>0</v>
      </c>
      <c r="Y216" s="43">
        <f t="shared" si="10"/>
        <v>0</v>
      </c>
    </row>
    <row r="217" spans="1:25" ht="39.950000000000003" customHeight="1" x14ac:dyDescent="0.2">
      <c r="A217" s="44"/>
      <c r="B217" s="44"/>
      <c r="C217" s="44"/>
      <c r="D217" s="44"/>
      <c r="E217" s="44"/>
      <c r="F217" s="44"/>
      <c r="G217" s="89"/>
      <c r="H217" s="45"/>
      <c r="I217" s="47"/>
      <c r="J217" s="46"/>
      <c r="K217" s="47"/>
      <c r="L217" s="47"/>
      <c r="M217" s="48"/>
      <c r="N217" s="46"/>
      <c r="O217" s="44"/>
      <c r="P217" s="47"/>
      <c r="Q217" s="46"/>
      <c r="R217" s="46"/>
      <c r="S217" s="46"/>
      <c r="T217" s="46"/>
      <c r="U217" s="19" t="b">
        <f>N217&gt;___Summary!B220</f>
        <v>0</v>
      </c>
      <c r="V217" s="19" t="b">
        <f t="shared" si="11"/>
        <v>1</v>
      </c>
      <c r="X217" s="43">
        <f t="shared" si="9"/>
        <v>0</v>
      </c>
      <c r="Y217" s="43">
        <f t="shared" si="10"/>
        <v>0</v>
      </c>
    </row>
    <row r="218" spans="1:25" ht="39.950000000000003" customHeight="1" x14ac:dyDescent="0.2">
      <c r="A218" s="44"/>
      <c r="B218" s="44"/>
      <c r="C218" s="44"/>
      <c r="D218" s="44"/>
      <c r="E218" s="44"/>
      <c r="F218" s="44"/>
      <c r="G218" s="89"/>
      <c r="H218" s="45"/>
      <c r="I218" s="47"/>
      <c r="J218" s="46"/>
      <c r="K218" s="47"/>
      <c r="L218" s="47"/>
      <c r="M218" s="48"/>
      <c r="N218" s="46"/>
      <c r="O218" s="44"/>
      <c r="P218" s="47"/>
      <c r="Q218" s="46"/>
      <c r="R218" s="46"/>
      <c r="S218" s="46"/>
      <c r="T218" s="46"/>
      <c r="U218" s="19" t="b">
        <f>N218&gt;___Summary!B221</f>
        <v>0</v>
      </c>
      <c r="V218" s="19" t="b">
        <f t="shared" si="11"/>
        <v>1</v>
      </c>
      <c r="X218" s="43">
        <f t="shared" si="9"/>
        <v>0</v>
      </c>
      <c r="Y218" s="43">
        <f t="shared" si="10"/>
        <v>0</v>
      </c>
    </row>
    <row r="219" spans="1:25" ht="39.950000000000003" customHeight="1" x14ac:dyDescent="0.2">
      <c r="A219" s="44"/>
      <c r="B219" s="44"/>
      <c r="C219" s="44"/>
      <c r="D219" s="44"/>
      <c r="E219" s="44"/>
      <c r="F219" s="44"/>
      <c r="G219" s="89"/>
      <c r="H219" s="45"/>
      <c r="I219" s="47"/>
      <c r="J219" s="46"/>
      <c r="K219" s="47"/>
      <c r="L219" s="47"/>
      <c r="M219" s="48"/>
      <c r="N219" s="46"/>
      <c r="O219" s="44"/>
      <c r="P219" s="47"/>
      <c r="Q219" s="46"/>
      <c r="R219" s="46"/>
      <c r="S219" s="46"/>
      <c r="T219" s="46"/>
      <c r="U219" s="19" t="b">
        <f>N219&gt;___Summary!B222</f>
        <v>0</v>
      </c>
      <c r="V219" s="19" t="b">
        <f t="shared" si="11"/>
        <v>1</v>
      </c>
      <c r="X219" s="43">
        <f t="shared" si="9"/>
        <v>0</v>
      </c>
      <c r="Y219" s="43">
        <f t="shared" si="10"/>
        <v>0</v>
      </c>
    </row>
    <row r="220" spans="1:25" ht="35.1" customHeight="1" x14ac:dyDescent="0.2">
      <c r="A220" s="44"/>
      <c r="B220" s="44"/>
      <c r="C220" s="44"/>
      <c r="D220" s="44"/>
      <c r="E220" s="44"/>
      <c r="F220" s="44"/>
      <c r="G220" s="89"/>
      <c r="H220" s="45"/>
      <c r="I220" s="47"/>
      <c r="J220" s="46"/>
      <c r="K220" s="47"/>
      <c r="L220" s="47"/>
      <c r="M220" s="48"/>
      <c r="N220" s="46"/>
      <c r="O220" s="44"/>
      <c r="P220" s="47"/>
      <c r="Q220" s="46"/>
      <c r="R220" s="46"/>
      <c r="S220" s="46"/>
      <c r="T220" s="46"/>
      <c r="U220" s="19" t="b">
        <f>N220&gt;___Summary!B223</f>
        <v>0</v>
      </c>
      <c r="V220" s="19" t="b">
        <f t="shared" si="11"/>
        <v>1</v>
      </c>
      <c r="X220" s="43">
        <f t="shared" si="9"/>
        <v>0</v>
      </c>
      <c r="Y220" s="43">
        <f t="shared" si="10"/>
        <v>0</v>
      </c>
    </row>
    <row r="221" spans="1:25" ht="35.1" customHeight="1" x14ac:dyDescent="0.2">
      <c r="A221" s="44"/>
      <c r="B221" s="44"/>
      <c r="C221" s="44"/>
      <c r="D221" s="44"/>
      <c r="E221" s="44"/>
      <c r="F221" s="44"/>
      <c r="G221" s="89"/>
      <c r="H221" s="45"/>
      <c r="I221" s="47"/>
      <c r="J221" s="46"/>
      <c r="K221" s="47"/>
      <c r="L221" s="47"/>
      <c r="M221" s="48"/>
      <c r="N221" s="46"/>
      <c r="O221" s="44"/>
      <c r="P221" s="47"/>
      <c r="Q221" s="46"/>
      <c r="R221" s="46"/>
      <c r="S221" s="46"/>
      <c r="T221" s="46"/>
      <c r="U221" s="19" t="b">
        <f>N221&gt;___Summary!B224</f>
        <v>0</v>
      </c>
      <c r="V221" s="19" t="b">
        <f t="shared" si="11"/>
        <v>1</v>
      </c>
      <c r="X221" s="43">
        <f t="shared" si="9"/>
        <v>0</v>
      </c>
      <c r="Y221" s="43">
        <f t="shared" si="10"/>
        <v>0</v>
      </c>
    </row>
    <row r="222" spans="1:25" ht="35.1" customHeight="1" x14ac:dyDescent="0.2">
      <c r="A222" s="44"/>
      <c r="B222" s="44"/>
      <c r="C222" s="44"/>
      <c r="D222" s="44"/>
      <c r="E222" s="44"/>
      <c r="F222" s="44"/>
      <c r="G222" s="89"/>
      <c r="H222" s="45"/>
      <c r="I222" s="47"/>
      <c r="J222" s="46"/>
      <c r="K222" s="47"/>
      <c r="L222" s="47"/>
      <c r="M222" s="48"/>
      <c r="N222" s="46"/>
      <c r="O222" s="44"/>
      <c r="P222" s="47"/>
      <c r="Q222" s="46"/>
      <c r="R222" s="46"/>
      <c r="S222" s="46"/>
      <c r="T222" s="46"/>
      <c r="U222" s="19" t="b">
        <f>N222&gt;___Summary!B225</f>
        <v>0</v>
      </c>
      <c r="V222" s="19" t="b">
        <f t="shared" si="11"/>
        <v>1</v>
      </c>
      <c r="X222" s="43">
        <f t="shared" si="9"/>
        <v>0</v>
      </c>
      <c r="Y222" s="43">
        <f t="shared" si="10"/>
        <v>0</v>
      </c>
    </row>
    <row r="223" spans="1:25" ht="35.1" customHeight="1" x14ac:dyDescent="0.2">
      <c r="A223" s="44"/>
      <c r="B223" s="44"/>
      <c r="C223" s="44"/>
      <c r="D223" s="44"/>
      <c r="E223" s="44"/>
      <c r="F223" s="44"/>
      <c r="G223" s="89"/>
      <c r="H223" s="45"/>
      <c r="I223" s="47"/>
      <c r="J223" s="46"/>
      <c r="K223" s="47"/>
      <c r="L223" s="47"/>
      <c r="M223" s="48"/>
      <c r="N223" s="46"/>
      <c r="O223" s="44"/>
      <c r="P223" s="47"/>
      <c r="Q223" s="46"/>
      <c r="R223" s="46"/>
      <c r="S223" s="46"/>
      <c r="T223" s="46"/>
      <c r="U223" s="19" t="b">
        <f>N223&gt;___Summary!B226</f>
        <v>0</v>
      </c>
      <c r="V223" s="19" t="b">
        <f t="shared" si="11"/>
        <v>1</v>
      </c>
      <c r="X223" s="43">
        <f t="shared" si="9"/>
        <v>0</v>
      </c>
      <c r="Y223" s="43">
        <f t="shared" si="10"/>
        <v>0</v>
      </c>
    </row>
    <row r="224" spans="1:25" ht="35.1" customHeight="1" x14ac:dyDescent="0.2">
      <c r="A224" s="44"/>
      <c r="B224" s="44"/>
      <c r="C224" s="44"/>
      <c r="D224" s="44"/>
      <c r="E224" s="44"/>
      <c r="F224" s="44"/>
      <c r="G224" s="89"/>
      <c r="H224" s="45"/>
      <c r="I224" s="47"/>
      <c r="J224" s="46"/>
      <c r="K224" s="47"/>
      <c r="L224" s="47"/>
      <c r="M224" s="48"/>
      <c r="N224" s="46"/>
      <c r="O224" s="44"/>
      <c r="P224" s="47"/>
      <c r="Q224" s="46"/>
      <c r="R224" s="46"/>
      <c r="S224" s="46"/>
      <c r="T224" s="46"/>
      <c r="U224" s="19" t="b">
        <f>N224&gt;___Summary!B227</f>
        <v>0</v>
      </c>
      <c r="V224" s="19" t="b">
        <f t="shared" si="11"/>
        <v>1</v>
      </c>
      <c r="X224" s="43">
        <f t="shared" si="9"/>
        <v>0</v>
      </c>
      <c r="Y224" s="43">
        <f t="shared" si="10"/>
        <v>0</v>
      </c>
    </row>
    <row r="225" spans="1:25" ht="35.1" customHeight="1" x14ac:dyDescent="0.2">
      <c r="A225" s="44"/>
      <c r="B225" s="44"/>
      <c r="C225" s="44"/>
      <c r="D225" s="44"/>
      <c r="E225" s="44"/>
      <c r="F225" s="44"/>
      <c r="G225" s="89"/>
      <c r="H225" s="45"/>
      <c r="I225" s="47"/>
      <c r="J225" s="46"/>
      <c r="K225" s="47"/>
      <c r="L225" s="47"/>
      <c r="M225" s="48"/>
      <c r="N225" s="46"/>
      <c r="O225" s="44"/>
      <c r="P225" s="47"/>
      <c r="Q225" s="46"/>
      <c r="R225" s="46"/>
      <c r="S225" s="46"/>
      <c r="T225" s="46"/>
      <c r="U225" s="19" t="b">
        <f>N225&gt;___Summary!B228</f>
        <v>0</v>
      </c>
      <c r="V225" s="19" t="b">
        <f t="shared" si="11"/>
        <v>1</v>
      </c>
      <c r="X225" s="43">
        <f t="shared" si="9"/>
        <v>0</v>
      </c>
      <c r="Y225" s="43">
        <f t="shared" si="10"/>
        <v>0</v>
      </c>
    </row>
    <row r="226" spans="1:25" ht="35.1" customHeight="1" x14ac:dyDescent="0.2">
      <c r="A226" s="44"/>
      <c r="B226" s="44"/>
      <c r="C226" s="44"/>
      <c r="D226" s="44"/>
      <c r="E226" s="44"/>
      <c r="F226" s="44"/>
      <c r="G226" s="89"/>
      <c r="H226" s="45"/>
      <c r="I226" s="47"/>
      <c r="J226" s="46"/>
      <c r="K226" s="47"/>
      <c r="L226" s="47"/>
      <c r="M226" s="48"/>
      <c r="N226" s="46"/>
      <c r="O226" s="44"/>
      <c r="P226" s="47"/>
      <c r="Q226" s="46"/>
      <c r="R226" s="46"/>
      <c r="S226" s="46"/>
      <c r="T226" s="46"/>
      <c r="U226" s="19" t="b">
        <f>N226&gt;___Summary!B229</f>
        <v>0</v>
      </c>
      <c r="V226" s="19" t="b">
        <f t="shared" si="11"/>
        <v>1</v>
      </c>
      <c r="X226" s="43">
        <f t="shared" si="9"/>
        <v>0</v>
      </c>
      <c r="Y226" s="43">
        <f t="shared" si="10"/>
        <v>0</v>
      </c>
    </row>
    <row r="227" spans="1:25" ht="35.1" customHeight="1" x14ac:dyDescent="0.2">
      <c r="A227" s="44"/>
      <c r="B227" s="44"/>
      <c r="C227" s="44"/>
      <c r="D227" s="44"/>
      <c r="E227" s="44"/>
      <c r="F227" s="44"/>
      <c r="G227" s="89"/>
      <c r="H227" s="45"/>
      <c r="I227" s="47"/>
      <c r="J227" s="46"/>
      <c r="K227" s="47"/>
      <c r="L227" s="47"/>
      <c r="M227" s="48"/>
      <c r="N227" s="46"/>
      <c r="O227" s="44"/>
      <c r="P227" s="47"/>
      <c r="Q227" s="46"/>
      <c r="R227" s="46"/>
      <c r="S227" s="46"/>
      <c r="T227" s="46"/>
      <c r="U227" s="19" t="b">
        <f>N227&gt;___Summary!B230</f>
        <v>0</v>
      </c>
      <c r="V227" s="19" t="b">
        <f t="shared" si="11"/>
        <v>1</v>
      </c>
      <c r="X227" s="43">
        <f t="shared" si="9"/>
        <v>0</v>
      </c>
      <c r="Y227" s="43">
        <f t="shared" si="10"/>
        <v>0</v>
      </c>
    </row>
    <row r="228" spans="1:25" ht="35.1" customHeight="1" x14ac:dyDescent="0.2">
      <c r="A228" s="44"/>
      <c r="B228" s="44"/>
      <c r="C228" s="44"/>
      <c r="D228" s="44"/>
      <c r="E228" s="44"/>
      <c r="F228" s="44"/>
      <c r="G228" s="89"/>
      <c r="H228" s="45"/>
      <c r="I228" s="47"/>
      <c r="J228" s="46"/>
      <c r="K228" s="47"/>
      <c r="L228" s="47"/>
      <c r="M228" s="48"/>
      <c r="N228" s="46"/>
      <c r="O228" s="44"/>
      <c r="P228" s="47"/>
      <c r="Q228" s="46"/>
      <c r="R228" s="46"/>
      <c r="S228" s="46"/>
      <c r="T228" s="46"/>
      <c r="U228" s="19" t="b">
        <f>N228&gt;___Summary!B231</f>
        <v>0</v>
      </c>
      <c r="V228" s="19" t="b">
        <f t="shared" si="11"/>
        <v>1</v>
      </c>
      <c r="X228" s="43">
        <f t="shared" si="9"/>
        <v>0</v>
      </c>
      <c r="Y228" s="43">
        <f t="shared" si="10"/>
        <v>0</v>
      </c>
    </row>
    <row r="229" spans="1:25" ht="35.1" customHeight="1" x14ac:dyDescent="0.2">
      <c r="A229" s="44"/>
      <c r="B229" s="44"/>
      <c r="C229" s="44"/>
      <c r="D229" s="44"/>
      <c r="E229" s="44"/>
      <c r="F229" s="44"/>
      <c r="G229" s="89"/>
      <c r="H229" s="45"/>
      <c r="I229" s="47"/>
      <c r="J229" s="46"/>
      <c r="K229" s="47"/>
      <c r="L229" s="47"/>
      <c r="M229" s="48"/>
      <c r="N229" s="46"/>
      <c r="O229" s="44"/>
      <c r="P229" s="47"/>
      <c r="Q229" s="46"/>
      <c r="R229" s="46"/>
      <c r="S229" s="46"/>
      <c r="T229" s="46"/>
      <c r="U229" s="19" t="b">
        <f>N229&gt;___Summary!B232</f>
        <v>0</v>
      </c>
      <c r="V229" s="19" t="b">
        <f t="shared" si="11"/>
        <v>1</v>
      </c>
      <c r="X229" s="43">
        <f t="shared" si="9"/>
        <v>0</v>
      </c>
      <c r="Y229" s="43">
        <f t="shared" si="10"/>
        <v>0</v>
      </c>
    </row>
    <row r="230" spans="1:25" ht="35.1" customHeight="1" x14ac:dyDescent="0.2">
      <c r="A230" s="44"/>
      <c r="B230" s="44"/>
      <c r="C230" s="44"/>
      <c r="D230" s="44"/>
      <c r="E230" s="44"/>
      <c r="F230" s="44"/>
      <c r="G230" s="89"/>
      <c r="H230" s="45"/>
      <c r="I230" s="47"/>
      <c r="J230" s="46"/>
      <c r="K230" s="47"/>
      <c r="L230" s="47"/>
      <c r="M230" s="48"/>
      <c r="N230" s="46"/>
      <c r="O230" s="44"/>
      <c r="P230" s="47"/>
      <c r="Q230" s="46"/>
      <c r="R230" s="46"/>
      <c r="S230" s="46"/>
      <c r="T230" s="46"/>
      <c r="U230" s="19" t="b">
        <f>N230&gt;___Summary!B233</f>
        <v>0</v>
      </c>
      <c r="V230" s="19" t="b">
        <f t="shared" si="11"/>
        <v>1</v>
      </c>
      <c r="X230" s="43">
        <f t="shared" si="9"/>
        <v>0</v>
      </c>
      <c r="Y230" s="43">
        <f t="shared" si="10"/>
        <v>0</v>
      </c>
    </row>
    <row r="231" spans="1:25" ht="35.1" customHeight="1" x14ac:dyDescent="0.2">
      <c r="A231" s="44"/>
      <c r="B231" s="44"/>
      <c r="C231" s="44"/>
      <c r="D231" s="44"/>
      <c r="E231" s="44"/>
      <c r="F231" s="44"/>
      <c r="G231" s="89"/>
      <c r="H231" s="45"/>
      <c r="I231" s="47"/>
      <c r="J231" s="46"/>
      <c r="K231" s="47"/>
      <c r="L231" s="47"/>
      <c r="M231" s="48"/>
      <c r="N231" s="46"/>
      <c r="O231" s="44"/>
      <c r="P231" s="47"/>
      <c r="Q231" s="46"/>
      <c r="R231" s="46"/>
      <c r="S231" s="46"/>
      <c r="T231" s="46"/>
      <c r="U231" s="19" t="b">
        <f>N231&gt;___Summary!B234</f>
        <v>0</v>
      </c>
      <c r="V231" s="19" t="b">
        <f t="shared" si="11"/>
        <v>1</v>
      </c>
      <c r="X231" s="43">
        <f t="shared" si="9"/>
        <v>0</v>
      </c>
      <c r="Y231" s="43">
        <f t="shared" si="10"/>
        <v>0</v>
      </c>
    </row>
    <row r="232" spans="1:25" ht="35.1" customHeight="1" x14ac:dyDescent="0.2">
      <c r="A232" s="44"/>
      <c r="B232" s="44"/>
      <c r="C232" s="44"/>
      <c r="D232" s="44"/>
      <c r="E232" s="44"/>
      <c r="F232" s="44"/>
      <c r="G232" s="89"/>
      <c r="H232" s="45"/>
      <c r="I232" s="47"/>
      <c r="J232" s="46"/>
      <c r="K232" s="47"/>
      <c r="L232" s="47"/>
      <c r="M232" s="48"/>
      <c r="N232" s="46"/>
      <c r="O232" s="44"/>
      <c r="P232" s="47"/>
      <c r="Q232" s="46"/>
      <c r="R232" s="46"/>
      <c r="S232" s="46"/>
      <c r="T232" s="46"/>
      <c r="U232" s="19" t="b">
        <f>N232&gt;___Summary!B235</f>
        <v>0</v>
      </c>
      <c r="V232" s="19" t="b">
        <f t="shared" si="11"/>
        <v>1</v>
      </c>
      <c r="X232" s="43">
        <f t="shared" si="9"/>
        <v>0</v>
      </c>
      <c r="Y232" s="43">
        <f t="shared" si="10"/>
        <v>0</v>
      </c>
    </row>
    <row r="233" spans="1:25" ht="35.1" customHeight="1" x14ac:dyDescent="0.2">
      <c r="A233" s="44"/>
      <c r="B233" s="44"/>
      <c r="C233" s="44"/>
      <c r="D233" s="44"/>
      <c r="E233" s="44"/>
      <c r="F233" s="44"/>
      <c r="G233" s="89"/>
      <c r="H233" s="45"/>
      <c r="I233" s="47"/>
      <c r="J233" s="46"/>
      <c r="K233" s="47"/>
      <c r="L233" s="47"/>
      <c r="M233" s="48"/>
      <c r="N233" s="46"/>
      <c r="O233" s="44"/>
      <c r="P233" s="47"/>
      <c r="Q233" s="46"/>
      <c r="R233" s="46"/>
      <c r="S233" s="46"/>
      <c r="T233" s="46"/>
      <c r="U233" s="19" t="b">
        <f>N233&gt;___Summary!B236</f>
        <v>0</v>
      </c>
      <c r="V233" s="19" t="b">
        <f t="shared" si="11"/>
        <v>1</v>
      </c>
      <c r="X233" s="43">
        <f t="shared" si="9"/>
        <v>0</v>
      </c>
      <c r="Y233" s="43">
        <f t="shared" si="10"/>
        <v>0</v>
      </c>
    </row>
    <row r="234" spans="1:25" ht="35.1" customHeight="1" x14ac:dyDescent="0.2">
      <c r="A234" s="44"/>
      <c r="B234" s="44"/>
      <c r="C234" s="44"/>
      <c r="D234" s="44"/>
      <c r="E234" s="44"/>
      <c r="F234" s="44"/>
      <c r="G234" s="89"/>
      <c r="H234" s="45"/>
      <c r="I234" s="47"/>
      <c r="J234" s="46"/>
      <c r="K234" s="47"/>
      <c r="L234" s="47"/>
      <c r="M234" s="48"/>
      <c r="N234" s="46"/>
      <c r="O234" s="44"/>
      <c r="P234" s="47"/>
      <c r="Q234" s="46"/>
      <c r="R234" s="46"/>
      <c r="S234" s="46"/>
      <c r="T234" s="46"/>
      <c r="U234" s="19" t="b">
        <f>N234&gt;___Summary!B237</f>
        <v>0</v>
      </c>
      <c r="V234" s="19" t="b">
        <f t="shared" si="11"/>
        <v>1</v>
      </c>
      <c r="X234" s="43">
        <f t="shared" si="9"/>
        <v>0</v>
      </c>
      <c r="Y234" s="43">
        <f t="shared" si="10"/>
        <v>0</v>
      </c>
    </row>
    <row r="235" spans="1:25" ht="35.1" customHeight="1" x14ac:dyDescent="0.2">
      <c r="A235" s="44"/>
      <c r="B235" s="44"/>
      <c r="C235" s="44"/>
      <c r="D235" s="44"/>
      <c r="E235" s="44"/>
      <c r="F235" s="44"/>
      <c r="G235" s="89"/>
      <c r="H235" s="45"/>
      <c r="I235" s="47"/>
      <c r="J235" s="46"/>
      <c r="K235" s="47"/>
      <c r="L235" s="47"/>
      <c r="M235" s="48"/>
      <c r="N235" s="46"/>
      <c r="O235" s="44"/>
      <c r="P235" s="47"/>
      <c r="Q235" s="46"/>
      <c r="R235" s="46"/>
      <c r="S235" s="46"/>
      <c r="T235" s="46"/>
      <c r="U235" s="19" t="b">
        <f>N235&gt;___Summary!B238</f>
        <v>0</v>
      </c>
      <c r="V235" s="19" t="b">
        <f t="shared" si="11"/>
        <v>1</v>
      </c>
      <c r="X235" s="43">
        <f t="shared" si="9"/>
        <v>0</v>
      </c>
      <c r="Y235" s="43">
        <f t="shared" si="10"/>
        <v>0</v>
      </c>
    </row>
    <row r="236" spans="1:25" ht="35.1" customHeight="1" x14ac:dyDescent="0.2">
      <c r="A236" s="44"/>
      <c r="B236" s="44"/>
      <c r="C236" s="44"/>
      <c r="D236" s="44"/>
      <c r="E236" s="44"/>
      <c r="F236" s="44"/>
      <c r="G236" s="89"/>
      <c r="H236" s="45"/>
      <c r="I236" s="47"/>
      <c r="J236" s="46"/>
      <c r="K236" s="47"/>
      <c r="L236" s="47"/>
      <c r="M236" s="48"/>
      <c r="N236" s="46"/>
      <c r="O236" s="44"/>
      <c r="P236" s="47"/>
      <c r="Q236" s="46"/>
      <c r="R236" s="46"/>
      <c r="S236" s="46"/>
      <c r="T236" s="46"/>
      <c r="U236" s="19" t="b">
        <f>N236&gt;___Summary!B239</f>
        <v>0</v>
      </c>
      <c r="V236" s="19" t="b">
        <f t="shared" si="11"/>
        <v>1</v>
      </c>
      <c r="X236" s="43">
        <f t="shared" si="9"/>
        <v>0</v>
      </c>
      <c r="Y236" s="43">
        <f t="shared" si="10"/>
        <v>0</v>
      </c>
    </row>
    <row r="237" spans="1:25" ht="35.1" customHeight="1" x14ac:dyDescent="0.2">
      <c r="A237" s="44"/>
      <c r="B237" s="44"/>
      <c r="C237" s="44"/>
      <c r="D237" s="44"/>
      <c r="E237" s="44"/>
      <c r="F237" s="44"/>
      <c r="G237" s="89"/>
      <c r="H237" s="45"/>
      <c r="I237" s="47"/>
      <c r="J237" s="46"/>
      <c r="K237" s="47"/>
      <c r="L237" s="47"/>
      <c r="M237" s="48"/>
      <c r="N237" s="46"/>
      <c r="O237" s="44"/>
      <c r="P237" s="47"/>
      <c r="Q237" s="46"/>
      <c r="R237" s="46"/>
      <c r="S237" s="46"/>
      <c r="T237" s="46"/>
      <c r="U237" s="19" t="b">
        <f>N237&gt;___Summary!B240</f>
        <v>0</v>
      </c>
      <c r="V237" s="19" t="b">
        <f t="shared" si="11"/>
        <v>1</v>
      </c>
      <c r="X237" s="43">
        <f t="shared" si="9"/>
        <v>0</v>
      </c>
      <c r="Y237" s="43">
        <f t="shared" si="10"/>
        <v>0</v>
      </c>
    </row>
    <row r="238" spans="1:25" ht="35.1" customHeight="1" x14ac:dyDescent="0.2">
      <c r="A238" s="44"/>
      <c r="B238" s="44"/>
      <c r="C238" s="44"/>
      <c r="D238" s="44"/>
      <c r="E238" s="44"/>
      <c r="F238" s="44"/>
      <c r="G238" s="89"/>
      <c r="H238" s="45"/>
      <c r="I238" s="47"/>
      <c r="J238" s="46"/>
      <c r="K238" s="47"/>
      <c r="L238" s="47"/>
      <c r="M238" s="48"/>
      <c r="N238" s="46"/>
      <c r="O238" s="44"/>
      <c r="P238" s="47"/>
      <c r="Q238" s="46"/>
      <c r="R238" s="46"/>
      <c r="S238" s="46"/>
      <c r="T238" s="46"/>
      <c r="U238" s="19" t="b">
        <f>N238&gt;___Summary!B241</f>
        <v>0</v>
      </c>
      <c r="V238" s="19" t="b">
        <f t="shared" si="11"/>
        <v>1</v>
      </c>
      <c r="X238" s="43">
        <f t="shared" si="9"/>
        <v>0</v>
      </c>
      <c r="Y238" s="43">
        <f t="shared" si="10"/>
        <v>0</v>
      </c>
    </row>
    <row r="239" spans="1:25" ht="35.1" customHeight="1" x14ac:dyDescent="0.2">
      <c r="A239" s="44"/>
      <c r="B239" s="44"/>
      <c r="C239" s="44"/>
      <c r="D239" s="44"/>
      <c r="E239" s="44"/>
      <c r="F239" s="44"/>
      <c r="G239" s="89"/>
      <c r="H239" s="45"/>
      <c r="I239" s="47"/>
      <c r="J239" s="46"/>
      <c r="K239" s="47"/>
      <c r="L239" s="47"/>
      <c r="M239" s="48"/>
      <c r="N239" s="46"/>
      <c r="O239" s="44"/>
      <c r="P239" s="47"/>
      <c r="Q239" s="46"/>
      <c r="R239" s="46"/>
      <c r="S239" s="46"/>
      <c r="T239" s="46"/>
      <c r="U239" s="19" t="b">
        <f>N239&gt;___Summary!B242</f>
        <v>0</v>
      </c>
      <c r="V239" s="19" t="b">
        <f t="shared" si="11"/>
        <v>1</v>
      </c>
      <c r="X239" s="43">
        <f t="shared" si="9"/>
        <v>0</v>
      </c>
      <c r="Y239" s="43">
        <f t="shared" si="10"/>
        <v>0</v>
      </c>
    </row>
    <row r="240" spans="1:25" ht="35.1" customHeight="1" x14ac:dyDescent="0.2">
      <c r="A240" s="44"/>
      <c r="B240" s="44"/>
      <c r="C240" s="44"/>
      <c r="D240" s="44"/>
      <c r="E240" s="44"/>
      <c r="F240" s="44"/>
      <c r="G240" s="89"/>
      <c r="H240" s="45"/>
      <c r="I240" s="47"/>
      <c r="J240" s="46"/>
      <c r="K240" s="47"/>
      <c r="L240" s="47"/>
      <c r="M240" s="48"/>
      <c r="N240" s="46"/>
      <c r="O240" s="44"/>
      <c r="P240" s="47"/>
      <c r="Q240" s="46"/>
      <c r="R240" s="46"/>
      <c r="S240" s="46"/>
      <c r="T240" s="46"/>
      <c r="U240" s="19" t="b">
        <f>N240&gt;___Summary!B243</f>
        <v>0</v>
      </c>
      <c r="V240" s="19" t="b">
        <f t="shared" si="11"/>
        <v>1</v>
      </c>
      <c r="X240" s="43">
        <f t="shared" si="9"/>
        <v>0</v>
      </c>
      <c r="Y240" s="43">
        <f t="shared" si="10"/>
        <v>0</v>
      </c>
    </row>
    <row r="241" spans="1:25" ht="35.1" customHeight="1" x14ac:dyDescent="0.2">
      <c r="A241" s="44"/>
      <c r="B241" s="44"/>
      <c r="C241" s="44"/>
      <c r="D241" s="44"/>
      <c r="E241" s="44"/>
      <c r="F241" s="44"/>
      <c r="G241" s="89"/>
      <c r="H241" s="45"/>
      <c r="I241" s="47"/>
      <c r="J241" s="46"/>
      <c r="K241" s="47"/>
      <c r="L241" s="47"/>
      <c r="M241" s="48"/>
      <c r="N241" s="46"/>
      <c r="O241" s="44"/>
      <c r="P241" s="47"/>
      <c r="Q241" s="46"/>
      <c r="R241" s="46"/>
      <c r="S241" s="46"/>
      <c r="T241" s="46"/>
      <c r="U241" s="19" t="b">
        <f>N241&gt;___Summary!B244</f>
        <v>0</v>
      </c>
      <c r="V241" s="19" t="b">
        <f t="shared" si="11"/>
        <v>1</v>
      </c>
      <c r="X241" s="43">
        <f t="shared" si="9"/>
        <v>0</v>
      </c>
      <c r="Y241" s="43">
        <f t="shared" si="10"/>
        <v>0</v>
      </c>
    </row>
    <row r="242" spans="1:25" ht="35.1" customHeight="1" x14ac:dyDescent="0.2">
      <c r="A242" s="44"/>
      <c r="B242" s="44"/>
      <c r="C242" s="44"/>
      <c r="D242" s="44"/>
      <c r="E242" s="44"/>
      <c r="F242" s="44"/>
      <c r="G242" s="89"/>
      <c r="H242" s="45"/>
      <c r="I242" s="47"/>
      <c r="J242" s="46"/>
      <c r="K242" s="47"/>
      <c r="L242" s="47"/>
      <c r="M242" s="48"/>
      <c r="N242" s="46"/>
      <c r="O242" s="44"/>
      <c r="P242" s="47"/>
      <c r="Q242" s="46"/>
      <c r="R242" s="46"/>
      <c r="S242" s="46"/>
      <c r="T242" s="46"/>
      <c r="U242" s="19" t="b">
        <f>N242&gt;___Summary!B245</f>
        <v>0</v>
      </c>
      <c r="V242" s="19" t="b">
        <f t="shared" si="11"/>
        <v>1</v>
      </c>
      <c r="X242" s="43">
        <f t="shared" si="9"/>
        <v>0</v>
      </c>
      <c r="Y242" s="43">
        <f t="shared" si="10"/>
        <v>0</v>
      </c>
    </row>
    <row r="243" spans="1:25" ht="35.1" customHeight="1" x14ac:dyDescent="0.2">
      <c r="A243" s="44"/>
      <c r="B243" s="44"/>
      <c r="C243" s="44"/>
      <c r="D243" s="44"/>
      <c r="E243" s="44"/>
      <c r="F243" s="44"/>
      <c r="G243" s="89"/>
      <c r="H243" s="45"/>
      <c r="I243" s="47"/>
      <c r="J243" s="46"/>
      <c r="K243" s="47"/>
      <c r="L243" s="47"/>
      <c r="M243" s="48"/>
      <c r="N243" s="46"/>
      <c r="O243" s="44"/>
      <c r="P243" s="47"/>
      <c r="Q243" s="46"/>
      <c r="R243" s="46"/>
      <c r="S243" s="46"/>
      <c r="T243" s="46"/>
      <c r="U243" s="19" t="b">
        <f>N243&gt;___Summary!B246</f>
        <v>0</v>
      </c>
      <c r="V243" s="19" t="b">
        <f t="shared" si="11"/>
        <v>1</v>
      </c>
      <c r="X243" s="43">
        <f t="shared" si="9"/>
        <v>0</v>
      </c>
      <c r="Y243" s="43">
        <f t="shared" si="10"/>
        <v>0</v>
      </c>
    </row>
    <row r="244" spans="1:25" ht="35.1" customHeight="1" x14ac:dyDescent="0.2">
      <c r="A244" s="44"/>
      <c r="B244" s="44"/>
      <c r="C244" s="44"/>
      <c r="D244" s="44"/>
      <c r="E244" s="44"/>
      <c r="F244" s="44"/>
      <c r="G244" s="89"/>
      <c r="H244" s="45"/>
      <c r="I244" s="47"/>
      <c r="J244" s="46"/>
      <c r="K244" s="47"/>
      <c r="L244" s="47"/>
      <c r="M244" s="48"/>
      <c r="N244" s="46"/>
      <c r="O244" s="44"/>
      <c r="P244" s="47"/>
      <c r="Q244" s="46"/>
      <c r="R244" s="46"/>
      <c r="S244" s="46"/>
      <c r="T244" s="46"/>
      <c r="U244" s="19" t="b">
        <f>N244&gt;___Summary!B247</f>
        <v>0</v>
      </c>
      <c r="V244" s="19" t="b">
        <f t="shared" si="11"/>
        <v>1</v>
      </c>
      <c r="X244" s="43">
        <f t="shared" si="9"/>
        <v>0</v>
      </c>
      <c r="Y244" s="43">
        <f t="shared" si="10"/>
        <v>0</v>
      </c>
    </row>
    <row r="245" spans="1:25" ht="35.1" customHeight="1" x14ac:dyDescent="0.2">
      <c r="A245" s="44"/>
      <c r="B245" s="44"/>
      <c r="C245" s="44"/>
      <c r="D245" s="44"/>
      <c r="E245" s="44"/>
      <c r="F245" s="44"/>
      <c r="G245" s="89"/>
      <c r="H245" s="45"/>
      <c r="I245" s="47"/>
      <c r="J245" s="46"/>
      <c r="K245" s="47"/>
      <c r="L245" s="47"/>
      <c r="M245" s="48"/>
      <c r="N245" s="46"/>
      <c r="O245" s="44"/>
      <c r="P245" s="47"/>
      <c r="Q245" s="46"/>
      <c r="R245" s="46"/>
      <c r="S245" s="46"/>
      <c r="T245" s="46"/>
      <c r="U245" s="19" t="b">
        <f>N245&gt;___Summary!B248</f>
        <v>0</v>
      </c>
      <c r="V245" s="19" t="b">
        <f t="shared" si="11"/>
        <v>1</v>
      </c>
      <c r="X245" s="43">
        <f t="shared" si="9"/>
        <v>0</v>
      </c>
      <c r="Y245" s="43">
        <f t="shared" si="10"/>
        <v>0</v>
      </c>
    </row>
    <row r="246" spans="1:25" ht="35.1" customHeight="1" x14ac:dyDescent="0.2">
      <c r="A246" s="44"/>
      <c r="B246" s="44"/>
      <c r="C246" s="44"/>
      <c r="D246" s="44"/>
      <c r="E246" s="44"/>
      <c r="F246" s="44"/>
      <c r="G246" s="89"/>
      <c r="H246" s="45"/>
      <c r="I246" s="47"/>
      <c r="J246" s="46"/>
      <c r="K246" s="47"/>
      <c r="L246" s="47"/>
      <c r="M246" s="48"/>
      <c r="N246" s="46"/>
      <c r="O246" s="44"/>
      <c r="P246" s="47"/>
      <c r="Q246" s="46"/>
      <c r="R246" s="46"/>
      <c r="S246" s="46"/>
      <c r="T246" s="46"/>
      <c r="U246" s="19" t="b">
        <f>N246&gt;___Summary!B249</f>
        <v>0</v>
      </c>
      <c r="V246" s="19" t="b">
        <f t="shared" si="11"/>
        <v>1</v>
      </c>
      <c r="X246" s="43">
        <f t="shared" si="9"/>
        <v>0</v>
      </c>
      <c r="Y246" s="43">
        <f t="shared" si="10"/>
        <v>0</v>
      </c>
    </row>
    <row r="247" spans="1:25" ht="35.1" customHeight="1" x14ac:dyDescent="0.2">
      <c r="A247" s="44"/>
      <c r="B247" s="44"/>
      <c r="C247" s="44"/>
      <c r="D247" s="44"/>
      <c r="E247" s="44"/>
      <c r="F247" s="44"/>
      <c r="G247" s="89"/>
      <c r="H247" s="45"/>
      <c r="I247" s="47"/>
      <c r="J247" s="46"/>
      <c r="K247" s="47"/>
      <c r="L247" s="47"/>
      <c r="M247" s="48"/>
      <c r="N247" s="46"/>
      <c r="O247" s="44"/>
      <c r="P247" s="47"/>
      <c r="Q247" s="46"/>
      <c r="R247" s="46"/>
      <c r="S247" s="46"/>
      <c r="T247" s="46"/>
      <c r="U247" s="19" t="b">
        <f>N247&gt;___Summary!B250</f>
        <v>0</v>
      </c>
      <c r="V247" s="19" t="b">
        <f t="shared" si="11"/>
        <v>1</v>
      </c>
      <c r="X247" s="43">
        <f t="shared" si="9"/>
        <v>0</v>
      </c>
      <c r="Y247" s="43">
        <f t="shared" si="10"/>
        <v>0</v>
      </c>
    </row>
    <row r="248" spans="1:25" ht="35.1" customHeight="1" x14ac:dyDescent="0.2">
      <c r="A248" s="44"/>
      <c r="B248" s="44"/>
      <c r="C248" s="44"/>
      <c r="D248" s="44"/>
      <c r="E248" s="44"/>
      <c r="F248" s="44"/>
      <c r="G248" s="89"/>
      <c r="H248" s="45"/>
      <c r="I248" s="47"/>
      <c r="J248" s="46"/>
      <c r="K248" s="47"/>
      <c r="L248" s="47"/>
      <c r="M248" s="48"/>
      <c r="N248" s="46"/>
      <c r="O248" s="44"/>
      <c r="P248" s="47"/>
      <c r="Q248" s="46"/>
      <c r="R248" s="46"/>
      <c r="S248" s="46"/>
      <c r="T248" s="46"/>
      <c r="U248" s="19" t="b">
        <f>N248&gt;___Summary!B251</f>
        <v>0</v>
      </c>
      <c r="V248" s="19" t="b">
        <f t="shared" si="11"/>
        <v>1</v>
      </c>
      <c r="X248" s="43">
        <f t="shared" si="9"/>
        <v>0</v>
      </c>
      <c r="Y248" s="43">
        <f t="shared" si="10"/>
        <v>0</v>
      </c>
    </row>
    <row r="249" spans="1:25" ht="35.1" customHeight="1" x14ac:dyDescent="0.2">
      <c r="A249" s="44"/>
      <c r="B249" s="44"/>
      <c r="C249" s="44"/>
      <c r="D249" s="44"/>
      <c r="E249" s="44"/>
      <c r="F249" s="44"/>
      <c r="G249" s="89"/>
      <c r="H249" s="45"/>
      <c r="I249" s="47"/>
      <c r="J249" s="46"/>
      <c r="K249" s="47"/>
      <c r="L249" s="47"/>
      <c r="M249" s="48"/>
      <c r="N249" s="46"/>
      <c r="O249" s="44"/>
      <c r="P249" s="47"/>
      <c r="Q249" s="46"/>
      <c r="R249" s="46"/>
      <c r="S249" s="46"/>
      <c r="T249" s="46"/>
      <c r="U249" s="19" t="b">
        <f>N249&gt;___Summary!B252</f>
        <v>0</v>
      </c>
      <c r="V249" s="19" t="b">
        <f t="shared" si="11"/>
        <v>1</v>
      </c>
      <c r="X249" s="43">
        <f t="shared" si="9"/>
        <v>0</v>
      </c>
      <c r="Y249" s="43">
        <f t="shared" si="10"/>
        <v>0</v>
      </c>
    </row>
    <row r="250" spans="1:25" ht="35.1" customHeight="1" x14ac:dyDescent="0.2">
      <c r="A250" s="44"/>
      <c r="B250" s="44"/>
      <c r="C250" s="44"/>
      <c r="D250" s="44"/>
      <c r="E250" s="44"/>
      <c r="F250" s="44"/>
      <c r="G250" s="89"/>
      <c r="H250" s="45"/>
      <c r="I250" s="47"/>
      <c r="J250" s="46"/>
      <c r="K250" s="47"/>
      <c r="L250" s="47"/>
      <c r="M250" s="48"/>
      <c r="N250" s="46"/>
      <c r="O250" s="44"/>
      <c r="P250" s="47"/>
      <c r="Q250" s="46"/>
      <c r="R250" s="46"/>
      <c r="S250" s="46"/>
      <c r="T250" s="46"/>
      <c r="U250" s="19" t="b">
        <f>N250&gt;___Summary!B253</f>
        <v>0</v>
      </c>
      <c r="V250" s="19" t="b">
        <f t="shared" si="11"/>
        <v>1</v>
      </c>
      <c r="X250" s="43">
        <f t="shared" si="9"/>
        <v>0</v>
      </c>
      <c r="Y250" s="43">
        <f t="shared" si="10"/>
        <v>0</v>
      </c>
    </row>
    <row r="251" spans="1:25" ht="35.1" customHeight="1" x14ac:dyDescent="0.2">
      <c r="A251" s="44"/>
      <c r="B251" s="44"/>
      <c r="C251" s="44"/>
      <c r="D251" s="44"/>
      <c r="E251" s="44"/>
      <c r="F251" s="44"/>
      <c r="G251" s="89"/>
      <c r="H251" s="45"/>
      <c r="I251" s="47"/>
      <c r="J251" s="46"/>
      <c r="K251" s="47"/>
      <c r="L251" s="47"/>
      <c r="M251" s="48"/>
      <c r="N251" s="46"/>
      <c r="O251" s="44"/>
      <c r="P251" s="47"/>
      <c r="Q251" s="46"/>
      <c r="R251" s="46"/>
      <c r="S251" s="46"/>
      <c r="T251" s="46"/>
      <c r="U251" s="19" t="b">
        <f>N251&gt;___Summary!B254</f>
        <v>0</v>
      </c>
      <c r="V251" s="19" t="b">
        <f t="shared" si="11"/>
        <v>1</v>
      </c>
      <c r="X251" s="43">
        <f t="shared" si="9"/>
        <v>0</v>
      </c>
      <c r="Y251" s="43">
        <f t="shared" si="10"/>
        <v>0</v>
      </c>
    </row>
    <row r="252" spans="1:25" ht="35.1" customHeight="1" x14ac:dyDescent="0.2">
      <c r="A252" s="44"/>
      <c r="B252" s="44"/>
      <c r="C252" s="44"/>
      <c r="D252" s="44"/>
      <c r="E252" s="44"/>
      <c r="F252" s="44"/>
      <c r="G252" s="89"/>
      <c r="H252" s="45"/>
      <c r="I252" s="47"/>
      <c r="J252" s="46"/>
      <c r="K252" s="47"/>
      <c r="L252" s="47"/>
      <c r="M252" s="48"/>
      <c r="N252" s="46"/>
      <c r="O252" s="44"/>
      <c r="P252" s="47"/>
      <c r="Q252" s="46"/>
      <c r="R252" s="46"/>
      <c r="S252" s="46"/>
      <c r="T252" s="46"/>
      <c r="U252" s="19" t="b">
        <f>N252&gt;___Summary!B255</f>
        <v>0</v>
      </c>
      <c r="V252" s="19" t="b">
        <f t="shared" si="11"/>
        <v>1</v>
      </c>
      <c r="X252" s="43">
        <f t="shared" si="9"/>
        <v>0</v>
      </c>
      <c r="Y252" s="43">
        <f t="shared" si="10"/>
        <v>0</v>
      </c>
    </row>
    <row r="253" spans="1:25" ht="35.1" customHeight="1" x14ac:dyDescent="0.2">
      <c r="A253" s="44"/>
      <c r="B253" s="44"/>
      <c r="C253" s="44"/>
      <c r="D253" s="44"/>
      <c r="E253" s="44"/>
      <c r="F253" s="44"/>
      <c r="G253" s="89"/>
      <c r="H253" s="45"/>
      <c r="I253" s="47"/>
      <c r="J253" s="46"/>
      <c r="K253" s="47"/>
      <c r="L253" s="47"/>
      <c r="M253" s="48"/>
      <c r="N253" s="46"/>
      <c r="O253" s="44"/>
      <c r="P253" s="47"/>
      <c r="Q253" s="46"/>
      <c r="R253" s="46"/>
      <c r="S253" s="46"/>
      <c r="T253" s="46"/>
      <c r="U253" s="19" t="b">
        <f>N253&gt;___Summary!B256</f>
        <v>0</v>
      </c>
      <c r="V253" s="19" t="b">
        <f t="shared" si="11"/>
        <v>1</v>
      </c>
      <c r="X253" s="43">
        <f t="shared" si="9"/>
        <v>0</v>
      </c>
      <c r="Y253" s="43">
        <f t="shared" si="10"/>
        <v>0</v>
      </c>
    </row>
    <row r="254" spans="1:25" ht="35.1" customHeight="1" x14ac:dyDescent="0.2">
      <c r="A254" s="44"/>
      <c r="B254" s="44"/>
      <c r="C254" s="44"/>
      <c r="D254" s="44"/>
      <c r="E254" s="44"/>
      <c r="F254" s="44"/>
      <c r="G254" s="89"/>
      <c r="H254" s="45"/>
      <c r="I254" s="47"/>
      <c r="J254" s="46"/>
      <c r="K254" s="47"/>
      <c r="L254" s="47"/>
      <c r="M254" s="48"/>
      <c r="N254" s="46"/>
      <c r="O254" s="44"/>
      <c r="P254" s="47"/>
      <c r="Q254" s="46"/>
      <c r="R254" s="46"/>
      <c r="S254" s="46"/>
      <c r="T254" s="46"/>
      <c r="U254" s="19" t="b">
        <f>N254&gt;___Summary!B257</f>
        <v>0</v>
      </c>
      <c r="V254" s="19" t="b">
        <f t="shared" si="11"/>
        <v>1</v>
      </c>
      <c r="X254" s="43">
        <f t="shared" si="9"/>
        <v>0</v>
      </c>
      <c r="Y254" s="43">
        <f t="shared" si="10"/>
        <v>0</v>
      </c>
    </row>
    <row r="255" spans="1:25" ht="35.1" customHeight="1" x14ac:dyDescent="0.2">
      <c r="A255" s="44"/>
      <c r="B255" s="44"/>
      <c r="C255" s="44"/>
      <c r="D255" s="44"/>
      <c r="E255" s="44"/>
      <c r="F255" s="44"/>
      <c r="G255" s="89"/>
      <c r="H255" s="45"/>
      <c r="I255" s="47"/>
      <c r="J255" s="46"/>
      <c r="K255" s="47"/>
      <c r="L255" s="47"/>
      <c r="M255" s="48"/>
      <c r="N255" s="46"/>
      <c r="O255" s="44"/>
      <c r="P255" s="47"/>
      <c r="Q255" s="46"/>
      <c r="R255" s="46"/>
      <c r="S255" s="46"/>
      <c r="T255" s="46"/>
      <c r="U255" s="19" t="b">
        <f>N255&gt;___Summary!B258</f>
        <v>0</v>
      </c>
      <c r="V255" s="19" t="b">
        <f t="shared" si="11"/>
        <v>1</v>
      </c>
      <c r="X255" s="43">
        <f t="shared" si="9"/>
        <v>0</v>
      </c>
      <c r="Y255" s="43">
        <f t="shared" si="10"/>
        <v>0</v>
      </c>
    </row>
    <row r="256" spans="1:25" ht="35.1" customHeight="1" x14ac:dyDescent="0.2">
      <c r="A256" s="44"/>
      <c r="B256" s="44"/>
      <c r="C256" s="44"/>
      <c r="D256" s="44"/>
      <c r="E256" s="44"/>
      <c r="F256" s="44"/>
      <c r="G256" s="89"/>
      <c r="H256" s="45"/>
      <c r="I256" s="47"/>
      <c r="J256" s="46"/>
      <c r="K256" s="47"/>
      <c r="L256" s="47"/>
      <c r="M256" s="48"/>
      <c r="N256" s="46"/>
      <c r="O256" s="44"/>
      <c r="P256" s="47"/>
      <c r="Q256" s="46"/>
      <c r="R256" s="46"/>
      <c r="S256" s="46"/>
      <c r="T256" s="46"/>
      <c r="U256" s="19" t="b">
        <f>N256&gt;___Summary!B259</f>
        <v>0</v>
      </c>
      <c r="V256" s="19" t="b">
        <f t="shared" si="11"/>
        <v>1</v>
      </c>
      <c r="X256" s="43">
        <f t="shared" si="9"/>
        <v>0</v>
      </c>
      <c r="Y256" s="43">
        <f t="shared" si="10"/>
        <v>0</v>
      </c>
    </row>
    <row r="257" spans="1:25" ht="35.1" customHeight="1" x14ac:dyDescent="0.2">
      <c r="A257" s="44"/>
      <c r="B257" s="44"/>
      <c r="C257" s="44"/>
      <c r="D257" s="44"/>
      <c r="E257" s="44"/>
      <c r="F257" s="44"/>
      <c r="G257" s="89"/>
      <c r="H257" s="45"/>
      <c r="I257" s="47"/>
      <c r="J257" s="46"/>
      <c r="K257" s="47"/>
      <c r="L257" s="47"/>
      <c r="M257" s="48"/>
      <c r="N257" s="46"/>
      <c r="O257" s="44"/>
      <c r="P257" s="47"/>
      <c r="Q257" s="46"/>
      <c r="R257" s="46"/>
      <c r="S257" s="46"/>
      <c r="T257" s="46"/>
      <c r="U257" s="19" t="b">
        <f>N257&gt;___Summary!B260</f>
        <v>0</v>
      </c>
      <c r="V257" s="19" t="b">
        <f t="shared" si="11"/>
        <v>1</v>
      </c>
      <c r="X257" s="43">
        <f t="shared" si="9"/>
        <v>0</v>
      </c>
      <c r="Y257" s="43">
        <f t="shared" si="10"/>
        <v>0</v>
      </c>
    </row>
    <row r="258" spans="1:25" ht="35.1" customHeight="1" x14ac:dyDescent="0.2">
      <c r="A258" s="44"/>
      <c r="B258" s="44"/>
      <c r="C258" s="44"/>
      <c r="D258" s="44"/>
      <c r="E258" s="44"/>
      <c r="F258" s="44"/>
      <c r="G258" s="89"/>
      <c r="H258" s="45"/>
      <c r="I258" s="47"/>
      <c r="J258" s="46"/>
      <c r="K258" s="47"/>
      <c r="L258" s="47"/>
      <c r="M258" s="48"/>
      <c r="N258" s="46"/>
      <c r="O258" s="44"/>
      <c r="P258" s="47"/>
      <c r="Q258" s="46"/>
      <c r="R258" s="46"/>
      <c r="S258" s="46"/>
      <c r="T258" s="46"/>
      <c r="U258" s="19" t="b">
        <f>N258&gt;___Summary!B261</f>
        <v>0</v>
      </c>
      <c r="V258" s="19" t="b">
        <f t="shared" si="11"/>
        <v>1</v>
      </c>
      <c r="X258" s="43">
        <f t="shared" si="9"/>
        <v>0</v>
      </c>
      <c r="Y258" s="43">
        <f t="shared" si="10"/>
        <v>0</v>
      </c>
    </row>
    <row r="259" spans="1:25" ht="35.1" customHeight="1" x14ac:dyDescent="0.2">
      <c r="A259" s="44"/>
      <c r="B259" s="44"/>
      <c r="C259" s="44"/>
      <c r="D259" s="44"/>
      <c r="E259" s="44"/>
      <c r="F259" s="44"/>
      <c r="G259" s="89"/>
      <c r="H259" s="45"/>
      <c r="I259" s="47"/>
      <c r="J259" s="46"/>
      <c r="K259" s="47"/>
      <c r="L259" s="47"/>
      <c r="M259" s="48"/>
      <c r="N259" s="46"/>
      <c r="O259" s="44"/>
      <c r="P259" s="47"/>
      <c r="Q259" s="46"/>
      <c r="R259" s="46"/>
      <c r="S259" s="46"/>
      <c r="T259" s="46"/>
      <c r="U259" s="19" t="b">
        <f>N259&gt;___Summary!B262</f>
        <v>0</v>
      </c>
      <c r="V259" s="19" t="b">
        <f t="shared" si="11"/>
        <v>1</v>
      </c>
      <c r="X259" s="43">
        <f t="shared" si="9"/>
        <v>0</v>
      </c>
      <c r="Y259" s="43">
        <f t="shared" si="10"/>
        <v>0</v>
      </c>
    </row>
    <row r="260" spans="1:25" ht="35.1" customHeight="1" x14ac:dyDescent="0.2">
      <c r="A260" s="44"/>
      <c r="B260" s="44"/>
      <c r="C260" s="44"/>
      <c r="D260" s="44"/>
      <c r="E260" s="44"/>
      <c r="F260" s="44"/>
      <c r="G260" s="89"/>
      <c r="H260" s="45"/>
      <c r="I260" s="47"/>
      <c r="J260" s="46"/>
      <c r="K260" s="47"/>
      <c r="L260" s="47"/>
      <c r="M260" s="48"/>
      <c r="N260" s="46"/>
      <c r="O260" s="44"/>
      <c r="P260" s="47"/>
      <c r="Q260" s="46"/>
      <c r="R260" s="46"/>
      <c r="S260" s="46"/>
      <c r="T260" s="46"/>
      <c r="U260" s="19" t="b">
        <f>N260&gt;___Summary!B263</f>
        <v>0</v>
      </c>
      <c r="V260" s="19" t="b">
        <f t="shared" si="11"/>
        <v>1</v>
      </c>
      <c r="X260" s="43">
        <f t="shared" si="9"/>
        <v>0</v>
      </c>
      <c r="Y260" s="43">
        <f t="shared" si="10"/>
        <v>0</v>
      </c>
    </row>
    <row r="261" spans="1:25" ht="35.1" customHeight="1" x14ac:dyDescent="0.2">
      <c r="A261" s="44"/>
      <c r="B261" s="44"/>
      <c r="C261" s="44"/>
      <c r="D261" s="44"/>
      <c r="E261" s="44"/>
      <c r="F261" s="44"/>
      <c r="G261" s="89"/>
      <c r="H261" s="45"/>
      <c r="I261" s="47"/>
      <c r="J261" s="46"/>
      <c r="K261" s="47"/>
      <c r="L261" s="47"/>
      <c r="M261" s="48"/>
      <c r="N261" s="46"/>
      <c r="O261" s="44"/>
      <c r="P261" s="47"/>
      <c r="Q261" s="46"/>
      <c r="R261" s="46"/>
      <c r="S261" s="46"/>
      <c r="T261" s="46"/>
      <c r="U261" s="19" t="b">
        <f>N261&gt;___Summary!B264</f>
        <v>0</v>
      </c>
      <c r="V261" s="19" t="b">
        <f t="shared" si="11"/>
        <v>1</v>
      </c>
      <c r="X261" s="43">
        <f t="shared" si="9"/>
        <v>0</v>
      </c>
      <c r="Y261" s="43">
        <f t="shared" si="10"/>
        <v>0</v>
      </c>
    </row>
    <row r="262" spans="1:25" ht="35.1" customHeight="1" x14ac:dyDescent="0.2">
      <c r="A262" s="44"/>
      <c r="B262" s="44"/>
      <c r="C262" s="44"/>
      <c r="D262" s="44"/>
      <c r="E262" s="44"/>
      <c r="F262" s="44"/>
      <c r="G262" s="89"/>
      <c r="H262" s="45"/>
      <c r="I262" s="47"/>
      <c r="J262" s="46"/>
      <c r="K262" s="47"/>
      <c r="L262" s="47"/>
      <c r="M262" s="48"/>
      <c r="N262" s="46"/>
      <c r="O262" s="44"/>
      <c r="P262" s="47"/>
      <c r="Q262" s="46"/>
      <c r="R262" s="46"/>
      <c r="S262" s="46"/>
      <c r="T262" s="46"/>
      <c r="U262" s="19" t="b">
        <f>N262&gt;___Summary!B265</f>
        <v>0</v>
      </c>
      <c r="V262" s="19" t="b">
        <f t="shared" si="11"/>
        <v>1</v>
      </c>
      <c r="X262" s="43">
        <f t="shared" si="9"/>
        <v>0</v>
      </c>
      <c r="Y262" s="43">
        <f t="shared" si="10"/>
        <v>0</v>
      </c>
    </row>
    <row r="263" spans="1:25" ht="35.1" customHeight="1" x14ac:dyDescent="0.2">
      <c r="A263" s="44"/>
      <c r="B263" s="44"/>
      <c r="C263" s="44"/>
      <c r="D263" s="44"/>
      <c r="E263" s="44"/>
      <c r="F263" s="44"/>
      <c r="G263" s="89"/>
      <c r="H263" s="45"/>
      <c r="I263" s="47"/>
      <c r="J263" s="46"/>
      <c r="K263" s="47"/>
      <c r="L263" s="47"/>
      <c r="M263" s="48"/>
      <c r="N263" s="46"/>
      <c r="O263" s="44"/>
      <c r="P263" s="47"/>
      <c r="Q263" s="46"/>
      <c r="R263" s="46"/>
      <c r="S263" s="46"/>
      <c r="T263" s="46"/>
      <c r="U263" s="19" t="b">
        <f>N263&gt;___Summary!B266</f>
        <v>0</v>
      </c>
      <c r="V263" s="19" t="b">
        <f t="shared" si="11"/>
        <v>1</v>
      </c>
      <c r="X263" s="43">
        <f t="shared" si="9"/>
        <v>0</v>
      </c>
      <c r="Y263" s="43">
        <f t="shared" si="10"/>
        <v>0</v>
      </c>
    </row>
    <row r="264" spans="1:25" ht="35.1" customHeight="1" x14ac:dyDescent="0.2">
      <c r="A264" s="44"/>
      <c r="B264" s="44"/>
      <c r="C264" s="44"/>
      <c r="D264" s="44"/>
      <c r="E264" s="44"/>
      <c r="F264" s="44"/>
      <c r="G264" s="89"/>
      <c r="H264" s="45"/>
      <c r="I264" s="47"/>
      <c r="J264" s="46"/>
      <c r="K264" s="47"/>
      <c r="L264" s="47"/>
      <c r="M264" s="48"/>
      <c r="N264" s="46"/>
      <c r="O264" s="44"/>
      <c r="P264" s="47"/>
      <c r="Q264" s="46"/>
      <c r="R264" s="46"/>
      <c r="S264" s="46"/>
      <c r="T264" s="46"/>
      <c r="U264" s="19" t="b">
        <f>N264&gt;___Summary!B267</f>
        <v>0</v>
      </c>
      <c r="V264" s="19" t="b">
        <f t="shared" si="11"/>
        <v>1</v>
      </c>
      <c r="X264" s="43">
        <f t="shared" ref="X264:X327" si="12" xml:space="preserve"> IF(H264 = "Direct", G264, 0)</f>
        <v>0</v>
      </c>
      <c r="Y264" s="43">
        <f t="shared" ref="Y264:Y327" si="13" xml:space="preserve"> IF(H264 = "Indirect", G264, 0 )</f>
        <v>0</v>
      </c>
    </row>
    <row r="265" spans="1:25" ht="35.1" customHeight="1" x14ac:dyDescent="0.2">
      <c r="A265" s="44"/>
      <c r="B265" s="44"/>
      <c r="C265" s="44"/>
      <c r="D265" s="44"/>
      <c r="E265" s="44"/>
      <c r="F265" s="44"/>
      <c r="G265" s="89"/>
      <c r="H265" s="45"/>
      <c r="I265" s="47"/>
      <c r="J265" s="46"/>
      <c r="K265" s="47"/>
      <c r="L265" s="47"/>
      <c r="M265" s="48"/>
      <c r="N265" s="46"/>
      <c r="O265" s="44"/>
      <c r="P265" s="47"/>
      <c r="Q265" s="46"/>
      <c r="R265" s="46"/>
      <c r="S265" s="46"/>
      <c r="T265" s="46"/>
      <c r="U265" s="19" t="b">
        <f>N265&gt;___Summary!B268</f>
        <v>0</v>
      </c>
      <c r="V265" s="19" t="b">
        <f t="shared" si="11"/>
        <v>1</v>
      </c>
      <c r="X265" s="43">
        <f t="shared" si="12"/>
        <v>0</v>
      </c>
      <c r="Y265" s="43">
        <f t="shared" si="13"/>
        <v>0</v>
      </c>
    </row>
    <row r="266" spans="1:25" ht="35.1" customHeight="1" x14ac:dyDescent="0.2">
      <c r="A266" s="44"/>
      <c r="B266" s="44"/>
      <c r="C266" s="44"/>
      <c r="D266" s="44"/>
      <c r="E266" s="44"/>
      <c r="F266" s="44"/>
      <c r="G266" s="89"/>
      <c r="H266" s="45"/>
      <c r="I266" s="47"/>
      <c r="J266" s="46"/>
      <c r="K266" s="47"/>
      <c r="L266" s="47"/>
      <c r="M266" s="48"/>
      <c r="N266" s="46"/>
      <c r="O266" s="44"/>
      <c r="P266" s="47"/>
      <c r="Q266" s="46"/>
      <c r="R266" s="46"/>
      <c r="S266" s="46"/>
      <c r="T266" s="46"/>
      <c r="U266" s="19" t="b">
        <f>N266&gt;___Summary!B269</f>
        <v>0</v>
      </c>
      <c r="V266" s="19" t="b">
        <f t="shared" ref="V266:V329" si="14">Q266&gt;=N266</f>
        <v>1</v>
      </c>
      <c r="X266" s="43">
        <f t="shared" si="12"/>
        <v>0</v>
      </c>
      <c r="Y266" s="43">
        <f t="shared" si="13"/>
        <v>0</v>
      </c>
    </row>
    <row r="267" spans="1:25" ht="35.1" customHeight="1" x14ac:dyDescent="0.2">
      <c r="A267" s="44"/>
      <c r="B267" s="44"/>
      <c r="C267" s="44"/>
      <c r="D267" s="44"/>
      <c r="E267" s="44"/>
      <c r="F267" s="44"/>
      <c r="G267" s="89"/>
      <c r="H267" s="45"/>
      <c r="I267" s="47"/>
      <c r="J267" s="46"/>
      <c r="K267" s="47"/>
      <c r="L267" s="47"/>
      <c r="M267" s="48"/>
      <c r="N267" s="46"/>
      <c r="O267" s="44"/>
      <c r="P267" s="47"/>
      <c r="Q267" s="46"/>
      <c r="R267" s="46"/>
      <c r="S267" s="46"/>
      <c r="T267" s="46"/>
      <c r="U267" s="19" t="b">
        <f>N267&gt;___Summary!B270</f>
        <v>0</v>
      </c>
      <c r="V267" s="19" t="b">
        <f t="shared" si="14"/>
        <v>1</v>
      </c>
      <c r="X267" s="43">
        <f t="shared" si="12"/>
        <v>0</v>
      </c>
      <c r="Y267" s="43">
        <f t="shared" si="13"/>
        <v>0</v>
      </c>
    </row>
    <row r="268" spans="1:25" ht="35.1" customHeight="1" x14ac:dyDescent="0.2">
      <c r="A268" s="44"/>
      <c r="B268" s="44"/>
      <c r="C268" s="44"/>
      <c r="D268" s="44"/>
      <c r="E268" s="44"/>
      <c r="F268" s="44"/>
      <c r="G268" s="89"/>
      <c r="H268" s="45"/>
      <c r="I268" s="47"/>
      <c r="J268" s="46"/>
      <c r="K268" s="47"/>
      <c r="L268" s="47"/>
      <c r="M268" s="48"/>
      <c r="N268" s="46"/>
      <c r="O268" s="44"/>
      <c r="P268" s="47"/>
      <c r="Q268" s="46"/>
      <c r="R268" s="46"/>
      <c r="S268" s="46"/>
      <c r="T268" s="46"/>
      <c r="U268" s="19" t="b">
        <f>N268&gt;___Summary!B271</f>
        <v>0</v>
      </c>
      <c r="V268" s="19" t="b">
        <f t="shared" si="14"/>
        <v>1</v>
      </c>
      <c r="X268" s="43">
        <f t="shared" si="12"/>
        <v>0</v>
      </c>
      <c r="Y268" s="43">
        <f t="shared" si="13"/>
        <v>0</v>
      </c>
    </row>
    <row r="269" spans="1:25" ht="35.1" customHeight="1" x14ac:dyDescent="0.2">
      <c r="A269" s="44"/>
      <c r="B269" s="44"/>
      <c r="C269" s="44"/>
      <c r="D269" s="44"/>
      <c r="E269" s="44"/>
      <c r="F269" s="44"/>
      <c r="G269" s="89"/>
      <c r="H269" s="45"/>
      <c r="I269" s="47"/>
      <c r="J269" s="46"/>
      <c r="K269" s="47"/>
      <c r="L269" s="47"/>
      <c r="M269" s="48"/>
      <c r="N269" s="46"/>
      <c r="O269" s="44"/>
      <c r="P269" s="47"/>
      <c r="Q269" s="46"/>
      <c r="R269" s="46"/>
      <c r="S269" s="46"/>
      <c r="T269" s="46"/>
      <c r="U269" s="19" t="b">
        <f>N269&gt;___Summary!B272</f>
        <v>0</v>
      </c>
      <c r="V269" s="19" t="b">
        <f t="shared" si="14"/>
        <v>1</v>
      </c>
      <c r="X269" s="43">
        <f t="shared" si="12"/>
        <v>0</v>
      </c>
      <c r="Y269" s="43">
        <f t="shared" si="13"/>
        <v>0</v>
      </c>
    </row>
    <row r="270" spans="1:25" ht="35.1" customHeight="1" x14ac:dyDescent="0.2">
      <c r="A270" s="44"/>
      <c r="B270" s="44"/>
      <c r="C270" s="44"/>
      <c r="D270" s="44"/>
      <c r="E270" s="44"/>
      <c r="F270" s="44"/>
      <c r="G270" s="89"/>
      <c r="H270" s="45"/>
      <c r="I270" s="47"/>
      <c r="J270" s="46"/>
      <c r="K270" s="47"/>
      <c r="L270" s="47"/>
      <c r="M270" s="48"/>
      <c r="N270" s="46"/>
      <c r="O270" s="44"/>
      <c r="P270" s="47"/>
      <c r="Q270" s="46"/>
      <c r="R270" s="46"/>
      <c r="S270" s="46"/>
      <c r="T270" s="46"/>
      <c r="U270" s="19" t="b">
        <f>N270&gt;___Summary!B273</f>
        <v>0</v>
      </c>
      <c r="V270" s="19" t="b">
        <f t="shared" si="14"/>
        <v>1</v>
      </c>
      <c r="X270" s="43">
        <f t="shared" si="12"/>
        <v>0</v>
      </c>
      <c r="Y270" s="43">
        <f t="shared" si="13"/>
        <v>0</v>
      </c>
    </row>
    <row r="271" spans="1:25" ht="35.1" customHeight="1" x14ac:dyDescent="0.2">
      <c r="A271" s="44"/>
      <c r="B271" s="44"/>
      <c r="C271" s="44"/>
      <c r="D271" s="44"/>
      <c r="E271" s="44"/>
      <c r="F271" s="44"/>
      <c r="G271" s="89"/>
      <c r="H271" s="45"/>
      <c r="I271" s="47"/>
      <c r="J271" s="46"/>
      <c r="K271" s="47"/>
      <c r="L271" s="47"/>
      <c r="M271" s="48"/>
      <c r="N271" s="46"/>
      <c r="O271" s="44"/>
      <c r="P271" s="47"/>
      <c r="Q271" s="46"/>
      <c r="R271" s="46"/>
      <c r="S271" s="46"/>
      <c r="T271" s="46"/>
      <c r="U271" s="19" t="b">
        <f>N271&gt;___Summary!B274</f>
        <v>0</v>
      </c>
      <c r="V271" s="19" t="b">
        <f t="shared" si="14"/>
        <v>1</v>
      </c>
      <c r="X271" s="43">
        <f t="shared" si="12"/>
        <v>0</v>
      </c>
      <c r="Y271" s="43">
        <f t="shared" si="13"/>
        <v>0</v>
      </c>
    </row>
    <row r="272" spans="1:25" ht="35.1" customHeight="1" x14ac:dyDescent="0.2">
      <c r="A272" s="44"/>
      <c r="B272" s="44"/>
      <c r="C272" s="44"/>
      <c r="D272" s="44"/>
      <c r="E272" s="44"/>
      <c r="F272" s="44"/>
      <c r="G272" s="89"/>
      <c r="H272" s="45"/>
      <c r="I272" s="47"/>
      <c r="J272" s="46"/>
      <c r="K272" s="47"/>
      <c r="L272" s="47"/>
      <c r="M272" s="48"/>
      <c r="N272" s="46"/>
      <c r="O272" s="44"/>
      <c r="P272" s="47"/>
      <c r="Q272" s="46"/>
      <c r="R272" s="46"/>
      <c r="S272" s="46"/>
      <c r="T272" s="46"/>
      <c r="U272" s="19" t="b">
        <f>N272&gt;___Summary!B275</f>
        <v>0</v>
      </c>
      <c r="V272" s="19" t="b">
        <f t="shared" si="14"/>
        <v>1</v>
      </c>
      <c r="X272" s="43">
        <f t="shared" si="12"/>
        <v>0</v>
      </c>
      <c r="Y272" s="43">
        <f t="shared" si="13"/>
        <v>0</v>
      </c>
    </row>
    <row r="273" spans="1:25" ht="35.1" customHeight="1" x14ac:dyDescent="0.2">
      <c r="A273" s="44"/>
      <c r="B273" s="44"/>
      <c r="C273" s="44"/>
      <c r="D273" s="44"/>
      <c r="E273" s="44"/>
      <c r="F273" s="44"/>
      <c r="G273" s="89"/>
      <c r="H273" s="45"/>
      <c r="I273" s="47"/>
      <c r="J273" s="46"/>
      <c r="K273" s="47"/>
      <c r="L273" s="47"/>
      <c r="M273" s="48"/>
      <c r="N273" s="46"/>
      <c r="O273" s="44"/>
      <c r="P273" s="47"/>
      <c r="Q273" s="46"/>
      <c r="R273" s="46"/>
      <c r="S273" s="46"/>
      <c r="T273" s="46"/>
      <c r="U273" s="19" t="b">
        <f>N273&gt;___Summary!B276</f>
        <v>0</v>
      </c>
      <c r="V273" s="19" t="b">
        <f t="shared" si="14"/>
        <v>1</v>
      </c>
      <c r="X273" s="43">
        <f t="shared" si="12"/>
        <v>0</v>
      </c>
      <c r="Y273" s="43">
        <f t="shared" si="13"/>
        <v>0</v>
      </c>
    </row>
    <row r="274" spans="1:25" ht="35.1" customHeight="1" x14ac:dyDescent="0.2">
      <c r="A274" s="44"/>
      <c r="B274" s="44"/>
      <c r="C274" s="44"/>
      <c r="D274" s="44"/>
      <c r="E274" s="44"/>
      <c r="F274" s="44"/>
      <c r="G274" s="89"/>
      <c r="H274" s="45"/>
      <c r="I274" s="47"/>
      <c r="J274" s="46"/>
      <c r="K274" s="47"/>
      <c r="L274" s="47"/>
      <c r="M274" s="48"/>
      <c r="N274" s="46"/>
      <c r="O274" s="44"/>
      <c r="P274" s="47"/>
      <c r="Q274" s="46"/>
      <c r="R274" s="46"/>
      <c r="S274" s="46"/>
      <c r="T274" s="46"/>
      <c r="U274" s="19" t="b">
        <f>N274&gt;___Summary!B277</f>
        <v>0</v>
      </c>
      <c r="V274" s="19" t="b">
        <f t="shared" si="14"/>
        <v>1</v>
      </c>
      <c r="X274" s="43">
        <f t="shared" si="12"/>
        <v>0</v>
      </c>
      <c r="Y274" s="43">
        <f t="shared" si="13"/>
        <v>0</v>
      </c>
    </row>
    <row r="275" spans="1:25" ht="35.1" customHeight="1" x14ac:dyDescent="0.2">
      <c r="A275" s="44"/>
      <c r="B275" s="44"/>
      <c r="C275" s="44"/>
      <c r="D275" s="44"/>
      <c r="E275" s="44"/>
      <c r="F275" s="44"/>
      <c r="G275" s="89"/>
      <c r="H275" s="45"/>
      <c r="I275" s="47"/>
      <c r="J275" s="46"/>
      <c r="K275" s="47"/>
      <c r="L275" s="47"/>
      <c r="M275" s="48"/>
      <c r="N275" s="46"/>
      <c r="O275" s="44"/>
      <c r="P275" s="47"/>
      <c r="Q275" s="46"/>
      <c r="R275" s="46"/>
      <c r="S275" s="46"/>
      <c r="T275" s="46"/>
      <c r="U275" s="19" t="b">
        <f>N275&gt;___Summary!B278</f>
        <v>0</v>
      </c>
      <c r="V275" s="19" t="b">
        <f t="shared" si="14"/>
        <v>1</v>
      </c>
      <c r="X275" s="43">
        <f t="shared" si="12"/>
        <v>0</v>
      </c>
      <c r="Y275" s="43">
        <f t="shared" si="13"/>
        <v>0</v>
      </c>
    </row>
    <row r="276" spans="1:25" ht="35.1" customHeight="1" x14ac:dyDescent="0.2">
      <c r="A276" s="44"/>
      <c r="B276" s="44"/>
      <c r="C276" s="44"/>
      <c r="D276" s="44"/>
      <c r="E276" s="44"/>
      <c r="F276" s="44"/>
      <c r="G276" s="89"/>
      <c r="H276" s="45"/>
      <c r="I276" s="47"/>
      <c r="J276" s="46"/>
      <c r="K276" s="47"/>
      <c r="L276" s="47"/>
      <c r="M276" s="48"/>
      <c r="N276" s="46"/>
      <c r="O276" s="44"/>
      <c r="P276" s="47"/>
      <c r="Q276" s="46"/>
      <c r="R276" s="46"/>
      <c r="S276" s="46"/>
      <c r="T276" s="46"/>
      <c r="U276" s="19" t="b">
        <f>N276&gt;___Summary!B279</f>
        <v>0</v>
      </c>
      <c r="V276" s="19" t="b">
        <f t="shared" si="14"/>
        <v>1</v>
      </c>
      <c r="X276" s="43">
        <f t="shared" si="12"/>
        <v>0</v>
      </c>
      <c r="Y276" s="43">
        <f t="shared" si="13"/>
        <v>0</v>
      </c>
    </row>
    <row r="277" spans="1:25" ht="35.1" customHeight="1" x14ac:dyDescent="0.2">
      <c r="A277" s="44"/>
      <c r="B277" s="44"/>
      <c r="C277" s="44"/>
      <c r="D277" s="44"/>
      <c r="E277" s="44"/>
      <c r="F277" s="44"/>
      <c r="G277" s="89"/>
      <c r="H277" s="45"/>
      <c r="I277" s="47"/>
      <c r="J277" s="46"/>
      <c r="K277" s="47"/>
      <c r="L277" s="47"/>
      <c r="M277" s="48"/>
      <c r="N277" s="46"/>
      <c r="O277" s="44"/>
      <c r="P277" s="47"/>
      <c r="Q277" s="46"/>
      <c r="R277" s="46"/>
      <c r="S277" s="46"/>
      <c r="T277" s="46"/>
      <c r="U277" s="19" t="b">
        <f>N277&gt;___Summary!B280</f>
        <v>0</v>
      </c>
      <c r="V277" s="19" t="b">
        <f t="shared" si="14"/>
        <v>1</v>
      </c>
      <c r="X277" s="43">
        <f t="shared" si="12"/>
        <v>0</v>
      </c>
      <c r="Y277" s="43">
        <f t="shared" si="13"/>
        <v>0</v>
      </c>
    </row>
    <row r="278" spans="1:25" ht="35.1" customHeight="1" x14ac:dyDescent="0.2">
      <c r="A278" s="44"/>
      <c r="B278" s="44"/>
      <c r="C278" s="44"/>
      <c r="D278" s="44"/>
      <c r="E278" s="44"/>
      <c r="F278" s="44"/>
      <c r="G278" s="89"/>
      <c r="H278" s="45"/>
      <c r="I278" s="47"/>
      <c r="J278" s="46"/>
      <c r="K278" s="47"/>
      <c r="L278" s="47"/>
      <c r="M278" s="48"/>
      <c r="N278" s="46"/>
      <c r="O278" s="44"/>
      <c r="P278" s="47"/>
      <c r="Q278" s="46"/>
      <c r="R278" s="46"/>
      <c r="S278" s="46"/>
      <c r="T278" s="46"/>
      <c r="U278" s="19" t="b">
        <f>N278&gt;___Summary!B281</f>
        <v>0</v>
      </c>
      <c r="V278" s="19" t="b">
        <f t="shared" si="14"/>
        <v>1</v>
      </c>
      <c r="X278" s="43">
        <f t="shared" si="12"/>
        <v>0</v>
      </c>
      <c r="Y278" s="43">
        <f t="shared" si="13"/>
        <v>0</v>
      </c>
    </row>
    <row r="279" spans="1:25" ht="35.1" customHeight="1" x14ac:dyDescent="0.2">
      <c r="A279" s="44"/>
      <c r="B279" s="44"/>
      <c r="C279" s="44"/>
      <c r="D279" s="44"/>
      <c r="E279" s="44"/>
      <c r="F279" s="44"/>
      <c r="G279" s="89"/>
      <c r="H279" s="45"/>
      <c r="I279" s="47"/>
      <c r="J279" s="46"/>
      <c r="K279" s="47"/>
      <c r="L279" s="47"/>
      <c r="M279" s="48"/>
      <c r="N279" s="46"/>
      <c r="O279" s="44"/>
      <c r="P279" s="47"/>
      <c r="Q279" s="46"/>
      <c r="R279" s="46"/>
      <c r="S279" s="46"/>
      <c r="T279" s="46"/>
      <c r="U279" s="19" t="b">
        <f>N279&gt;___Summary!B282</f>
        <v>0</v>
      </c>
      <c r="V279" s="19" t="b">
        <f t="shared" si="14"/>
        <v>1</v>
      </c>
      <c r="X279" s="43">
        <f t="shared" si="12"/>
        <v>0</v>
      </c>
      <c r="Y279" s="43">
        <f t="shared" si="13"/>
        <v>0</v>
      </c>
    </row>
    <row r="280" spans="1:25" ht="35.1" customHeight="1" x14ac:dyDescent="0.2">
      <c r="A280" s="44"/>
      <c r="B280" s="44"/>
      <c r="C280" s="44"/>
      <c r="D280" s="44"/>
      <c r="E280" s="44"/>
      <c r="F280" s="44"/>
      <c r="G280" s="89"/>
      <c r="H280" s="45"/>
      <c r="I280" s="47"/>
      <c r="J280" s="46"/>
      <c r="K280" s="47"/>
      <c r="L280" s="47"/>
      <c r="M280" s="48"/>
      <c r="N280" s="46"/>
      <c r="O280" s="44"/>
      <c r="P280" s="47"/>
      <c r="Q280" s="46"/>
      <c r="R280" s="46"/>
      <c r="S280" s="46"/>
      <c r="T280" s="46"/>
      <c r="U280" s="19" t="b">
        <f>N280&gt;___Summary!B283</f>
        <v>0</v>
      </c>
      <c r="V280" s="19" t="b">
        <f t="shared" si="14"/>
        <v>1</v>
      </c>
      <c r="X280" s="43">
        <f t="shared" si="12"/>
        <v>0</v>
      </c>
      <c r="Y280" s="43">
        <f t="shared" si="13"/>
        <v>0</v>
      </c>
    </row>
    <row r="281" spans="1:25" ht="35.1" customHeight="1" x14ac:dyDescent="0.2">
      <c r="A281" s="44"/>
      <c r="B281" s="44"/>
      <c r="C281" s="44"/>
      <c r="D281" s="44"/>
      <c r="E281" s="44"/>
      <c r="F281" s="44"/>
      <c r="G281" s="89"/>
      <c r="H281" s="45"/>
      <c r="I281" s="47"/>
      <c r="J281" s="46"/>
      <c r="K281" s="47"/>
      <c r="L281" s="47"/>
      <c r="M281" s="48"/>
      <c r="N281" s="46"/>
      <c r="O281" s="44"/>
      <c r="P281" s="47"/>
      <c r="Q281" s="46"/>
      <c r="R281" s="46"/>
      <c r="S281" s="46"/>
      <c r="T281" s="46"/>
      <c r="U281" s="19" t="b">
        <f>N281&gt;___Summary!B284</f>
        <v>0</v>
      </c>
      <c r="V281" s="19" t="b">
        <f t="shared" si="14"/>
        <v>1</v>
      </c>
      <c r="X281" s="43">
        <f t="shared" si="12"/>
        <v>0</v>
      </c>
      <c r="Y281" s="43">
        <f t="shared" si="13"/>
        <v>0</v>
      </c>
    </row>
    <row r="282" spans="1:25" ht="35.1" customHeight="1" x14ac:dyDescent="0.2">
      <c r="A282" s="44"/>
      <c r="B282" s="44"/>
      <c r="C282" s="44"/>
      <c r="D282" s="44"/>
      <c r="E282" s="44"/>
      <c r="F282" s="44"/>
      <c r="G282" s="89"/>
      <c r="H282" s="45"/>
      <c r="I282" s="47"/>
      <c r="J282" s="46"/>
      <c r="K282" s="47"/>
      <c r="L282" s="47"/>
      <c r="M282" s="48"/>
      <c r="N282" s="46"/>
      <c r="O282" s="44"/>
      <c r="P282" s="47"/>
      <c r="Q282" s="46"/>
      <c r="R282" s="46"/>
      <c r="S282" s="46"/>
      <c r="T282" s="46"/>
      <c r="U282" s="19" t="b">
        <f>N282&gt;___Summary!B285</f>
        <v>0</v>
      </c>
      <c r="V282" s="19" t="b">
        <f t="shared" si="14"/>
        <v>1</v>
      </c>
      <c r="X282" s="43">
        <f t="shared" si="12"/>
        <v>0</v>
      </c>
      <c r="Y282" s="43">
        <f t="shared" si="13"/>
        <v>0</v>
      </c>
    </row>
    <row r="283" spans="1:25" ht="35.1" customHeight="1" x14ac:dyDescent="0.2">
      <c r="A283" s="44"/>
      <c r="B283" s="44"/>
      <c r="C283" s="44"/>
      <c r="D283" s="44"/>
      <c r="E283" s="44"/>
      <c r="F283" s="44"/>
      <c r="G283" s="89"/>
      <c r="H283" s="45"/>
      <c r="I283" s="47"/>
      <c r="J283" s="46"/>
      <c r="K283" s="47"/>
      <c r="L283" s="47"/>
      <c r="M283" s="48"/>
      <c r="N283" s="46"/>
      <c r="O283" s="44"/>
      <c r="P283" s="47"/>
      <c r="Q283" s="46"/>
      <c r="R283" s="46"/>
      <c r="S283" s="46"/>
      <c r="T283" s="46"/>
      <c r="U283" s="19" t="b">
        <f>N283&gt;___Summary!B286</f>
        <v>0</v>
      </c>
      <c r="V283" s="19" t="b">
        <f t="shared" si="14"/>
        <v>1</v>
      </c>
      <c r="X283" s="43">
        <f t="shared" si="12"/>
        <v>0</v>
      </c>
      <c r="Y283" s="43">
        <f t="shared" si="13"/>
        <v>0</v>
      </c>
    </row>
    <row r="284" spans="1:25" ht="35.1" customHeight="1" x14ac:dyDescent="0.2">
      <c r="A284" s="44"/>
      <c r="B284" s="44"/>
      <c r="C284" s="44"/>
      <c r="D284" s="44"/>
      <c r="E284" s="44"/>
      <c r="F284" s="44"/>
      <c r="G284" s="89"/>
      <c r="H284" s="45"/>
      <c r="I284" s="47"/>
      <c r="J284" s="46"/>
      <c r="K284" s="47"/>
      <c r="L284" s="47"/>
      <c r="M284" s="48"/>
      <c r="N284" s="46"/>
      <c r="O284" s="44"/>
      <c r="P284" s="47"/>
      <c r="Q284" s="46"/>
      <c r="R284" s="46"/>
      <c r="S284" s="46"/>
      <c r="T284" s="46"/>
      <c r="U284" s="19" t="b">
        <f>N284&gt;___Summary!B287</f>
        <v>0</v>
      </c>
      <c r="V284" s="19" t="b">
        <f t="shared" si="14"/>
        <v>1</v>
      </c>
      <c r="X284" s="43">
        <f t="shared" si="12"/>
        <v>0</v>
      </c>
      <c r="Y284" s="43">
        <f t="shared" si="13"/>
        <v>0</v>
      </c>
    </row>
    <row r="285" spans="1:25" ht="35.1" customHeight="1" x14ac:dyDescent="0.2">
      <c r="A285" s="44"/>
      <c r="B285" s="44"/>
      <c r="C285" s="44"/>
      <c r="D285" s="44"/>
      <c r="E285" s="44"/>
      <c r="F285" s="44"/>
      <c r="G285" s="89"/>
      <c r="H285" s="45"/>
      <c r="I285" s="47"/>
      <c r="J285" s="46"/>
      <c r="K285" s="47"/>
      <c r="L285" s="47"/>
      <c r="M285" s="48"/>
      <c r="N285" s="46"/>
      <c r="O285" s="44"/>
      <c r="P285" s="47"/>
      <c r="Q285" s="46"/>
      <c r="R285" s="46"/>
      <c r="S285" s="46"/>
      <c r="T285" s="46"/>
      <c r="U285" s="19" t="b">
        <f>N285&gt;___Summary!B288</f>
        <v>0</v>
      </c>
      <c r="V285" s="19" t="b">
        <f t="shared" si="14"/>
        <v>1</v>
      </c>
      <c r="X285" s="43">
        <f t="shared" si="12"/>
        <v>0</v>
      </c>
      <c r="Y285" s="43">
        <f t="shared" si="13"/>
        <v>0</v>
      </c>
    </row>
    <row r="286" spans="1:25" ht="35.1" customHeight="1" x14ac:dyDescent="0.2">
      <c r="A286" s="44"/>
      <c r="B286" s="44"/>
      <c r="C286" s="44"/>
      <c r="D286" s="44"/>
      <c r="E286" s="44"/>
      <c r="F286" s="44"/>
      <c r="G286" s="89"/>
      <c r="H286" s="45"/>
      <c r="I286" s="47"/>
      <c r="J286" s="46"/>
      <c r="K286" s="47"/>
      <c r="L286" s="47"/>
      <c r="M286" s="48"/>
      <c r="N286" s="46"/>
      <c r="O286" s="44"/>
      <c r="P286" s="47"/>
      <c r="Q286" s="46"/>
      <c r="R286" s="46"/>
      <c r="S286" s="46"/>
      <c r="T286" s="46"/>
      <c r="U286" s="19" t="b">
        <f>N286&gt;___Summary!B289</f>
        <v>0</v>
      </c>
      <c r="V286" s="19" t="b">
        <f t="shared" si="14"/>
        <v>1</v>
      </c>
      <c r="X286" s="43">
        <f t="shared" si="12"/>
        <v>0</v>
      </c>
      <c r="Y286" s="43">
        <f t="shared" si="13"/>
        <v>0</v>
      </c>
    </row>
    <row r="287" spans="1:25" ht="35.1" customHeight="1" x14ac:dyDescent="0.2">
      <c r="A287" s="44"/>
      <c r="B287" s="44"/>
      <c r="C287" s="44"/>
      <c r="D287" s="44"/>
      <c r="E287" s="44"/>
      <c r="F287" s="44"/>
      <c r="G287" s="89"/>
      <c r="H287" s="45"/>
      <c r="I287" s="47"/>
      <c r="J287" s="46"/>
      <c r="K287" s="47"/>
      <c r="L287" s="47"/>
      <c r="M287" s="48"/>
      <c r="N287" s="46"/>
      <c r="O287" s="44"/>
      <c r="P287" s="47"/>
      <c r="Q287" s="46"/>
      <c r="R287" s="46"/>
      <c r="S287" s="46"/>
      <c r="T287" s="46"/>
      <c r="U287" s="19" t="b">
        <f>N287&gt;___Summary!B290</f>
        <v>0</v>
      </c>
      <c r="V287" s="19" t="b">
        <f t="shared" si="14"/>
        <v>1</v>
      </c>
      <c r="X287" s="43">
        <f t="shared" si="12"/>
        <v>0</v>
      </c>
      <c r="Y287" s="43">
        <f t="shared" si="13"/>
        <v>0</v>
      </c>
    </row>
    <row r="288" spans="1:25" ht="35.1" customHeight="1" x14ac:dyDescent="0.2">
      <c r="A288" s="44"/>
      <c r="B288" s="44"/>
      <c r="C288" s="44"/>
      <c r="D288" s="44"/>
      <c r="E288" s="44"/>
      <c r="F288" s="44"/>
      <c r="G288" s="89"/>
      <c r="H288" s="45"/>
      <c r="I288" s="47"/>
      <c r="J288" s="46"/>
      <c r="K288" s="47"/>
      <c r="L288" s="47"/>
      <c r="M288" s="48"/>
      <c r="N288" s="46"/>
      <c r="O288" s="44"/>
      <c r="P288" s="47"/>
      <c r="Q288" s="46"/>
      <c r="R288" s="46"/>
      <c r="S288" s="46"/>
      <c r="T288" s="46"/>
      <c r="U288" s="19" t="b">
        <f>N288&gt;___Summary!B291</f>
        <v>0</v>
      </c>
      <c r="V288" s="19" t="b">
        <f t="shared" si="14"/>
        <v>1</v>
      </c>
      <c r="X288" s="43">
        <f t="shared" si="12"/>
        <v>0</v>
      </c>
      <c r="Y288" s="43">
        <f t="shared" si="13"/>
        <v>0</v>
      </c>
    </row>
    <row r="289" spans="1:25" ht="35.1" customHeight="1" x14ac:dyDescent="0.2">
      <c r="A289" s="44"/>
      <c r="B289" s="44"/>
      <c r="C289" s="44"/>
      <c r="D289" s="44"/>
      <c r="E289" s="44"/>
      <c r="F289" s="44"/>
      <c r="G289" s="89"/>
      <c r="H289" s="45"/>
      <c r="I289" s="47"/>
      <c r="J289" s="46"/>
      <c r="K289" s="47"/>
      <c r="L289" s="47"/>
      <c r="M289" s="48"/>
      <c r="N289" s="46"/>
      <c r="O289" s="44"/>
      <c r="P289" s="47"/>
      <c r="Q289" s="46"/>
      <c r="R289" s="46"/>
      <c r="S289" s="46"/>
      <c r="T289" s="46"/>
      <c r="U289" s="19" t="b">
        <f>N289&gt;___Summary!B292</f>
        <v>0</v>
      </c>
      <c r="V289" s="19" t="b">
        <f t="shared" si="14"/>
        <v>1</v>
      </c>
      <c r="X289" s="43">
        <f t="shared" si="12"/>
        <v>0</v>
      </c>
      <c r="Y289" s="43">
        <f t="shared" si="13"/>
        <v>0</v>
      </c>
    </row>
    <row r="290" spans="1:25" ht="35.1" customHeight="1" x14ac:dyDescent="0.2">
      <c r="A290" s="44"/>
      <c r="B290" s="44"/>
      <c r="C290" s="44"/>
      <c r="D290" s="44"/>
      <c r="E290" s="44"/>
      <c r="F290" s="44"/>
      <c r="G290" s="89"/>
      <c r="H290" s="45"/>
      <c r="I290" s="47"/>
      <c r="J290" s="46"/>
      <c r="K290" s="47"/>
      <c r="L290" s="47"/>
      <c r="M290" s="48"/>
      <c r="N290" s="46"/>
      <c r="O290" s="44"/>
      <c r="P290" s="47"/>
      <c r="Q290" s="46"/>
      <c r="R290" s="46"/>
      <c r="S290" s="46"/>
      <c r="T290" s="46"/>
      <c r="U290" s="19" t="b">
        <f>N290&gt;___Summary!B293</f>
        <v>0</v>
      </c>
      <c r="V290" s="19" t="b">
        <f t="shared" si="14"/>
        <v>1</v>
      </c>
      <c r="X290" s="43">
        <f t="shared" si="12"/>
        <v>0</v>
      </c>
      <c r="Y290" s="43">
        <f t="shared" si="13"/>
        <v>0</v>
      </c>
    </row>
    <row r="291" spans="1:25" ht="35.1" customHeight="1" x14ac:dyDescent="0.2">
      <c r="A291" s="44"/>
      <c r="B291" s="44"/>
      <c r="C291" s="44"/>
      <c r="D291" s="44"/>
      <c r="E291" s="44"/>
      <c r="F291" s="44"/>
      <c r="G291" s="89"/>
      <c r="H291" s="45"/>
      <c r="I291" s="47"/>
      <c r="J291" s="46"/>
      <c r="K291" s="47"/>
      <c r="L291" s="47"/>
      <c r="M291" s="48"/>
      <c r="N291" s="46"/>
      <c r="O291" s="44"/>
      <c r="P291" s="47"/>
      <c r="Q291" s="46"/>
      <c r="R291" s="46"/>
      <c r="S291" s="46"/>
      <c r="T291" s="46"/>
      <c r="U291" s="19" t="b">
        <f>N291&gt;___Summary!B294</f>
        <v>0</v>
      </c>
      <c r="V291" s="19" t="b">
        <f t="shared" si="14"/>
        <v>1</v>
      </c>
      <c r="X291" s="43">
        <f t="shared" si="12"/>
        <v>0</v>
      </c>
      <c r="Y291" s="43">
        <f t="shared" si="13"/>
        <v>0</v>
      </c>
    </row>
    <row r="292" spans="1:25" ht="35.1" customHeight="1" x14ac:dyDescent="0.2">
      <c r="A292" s="44"/>
      <c r="B292" s="44"/>
      <c r="C292" s="44"/>
      <c r="D292" s="44"/>
      <c r="E292" s="44"/>
      <c r="F292" s="44"/>
      <c r="G292" s="89"/>
      <c r="H292" s="45"/>
      <c r="I292" s="47"/>
      <c r="J292" s="46"/>
      <c r="K292" s="47"/>
      <c r="L292" s="47"/>
      <c r="M292" s="48"/>
      <c r="N292" s="46"/>
      <c r="O292" s="44"/>
      <c r="P292" s="47"/>
      <c r="Q292" s="46"/>
      <c r="R292" s="46"/>
      <c r="S292" s="46"/>
      <c r="T292" s="46"/>
      <c r="U292" s="19" t="b">
        <f>N292&gt;___Summary!B295</f>
        <v>0</v>
      </c>
      <c r="V292" s="19" t="b">
        <f t="shared" si="14"/>
        <v>1</v>
      </c>
      <c r="X292" s="43">
        <f t="shared" si="12"/>
        <v>0</v>
      </c>
      <c r="Y292" s="43">
        <f t="shared" si="13"/>
        <v>0</v>
      </c>
    </row>
    <row r="293" spans="1:25" ht="35.1" customHeight="1" x14ac:dyDescent="0.2">
      <c r="A293" s="44"/>
      <c r="B293" s="44"/>
      <c r="C293" s="44"/>
      <c r="D293" s="44"/>
      <c r="E293" s="44"/>
      <c r="F293" s="44"/>
      <c r="G293" s="89"/>
      <c r="H293" s="45"/>
      <c r="I293" s="47"/>
      <c r="J293" s="46"/>
      <c r="K293" s="47"/>
      <c r="L293" s="47"/>
      <c r="M293" s="48"/>
      <c r="N293" s="46"/>
      <c r="O293" s="44"/>
      <c r="P293" s="47"/>
      <c r="Q293" s="46"/>
      <c r="R293" s="46"/>
      <c r="S293" s="46"/>
      <c r="T293" s="46"/>
      <c r="U293" s="19" t="b">
        <f>N293&gt;___Summary!B296</f>
        <v>0</v>
      </c>
      <c r="V293" s="19" t="b">
        <f t="shared" si="14"/>
        <v>1</v>
      </c>
      <c r="X293" s="43">
        <f t="shared" si="12"/>
        <v>0</v>
      </c>
      <c r="Y293" s="43">
        <f t="shared" si="13"/>
        <v>0</v>
      </c>
    </row>
    <row r="294" spans="1:25" ht="35.1" customHeight="1" x14ac:dyDescent="0.2">
      <c r="A294" s="44"/>
      <c r="B294" s="44"/>
      <c r="C294" s="44"/>
      <c r="D294" s="44"/>
      <c r="E294" s="44"/>
      <c r="F294" s="44"/>
      <c r="G294" s="89"/>
      <c r="H294" s="45"/>
      <c r="I294" s="47"/>
      <c r="J294" s="46"/>
      <c r="K294" s="47"/>
      <c r="L294" s="47"/>
      <c r="M294" s="48"/>
      <c r="N294" s="46"/>
      <c r="O294" s="44"/>
      <c r="P294" s="47"/>
      <c r="Q294" s="46"/>
      <c r="R294" s="46"/>
      <c r="S294" s="46"/>
      <c r="T294" s="46"/>
      <c r="U294" s="19" t="b">
        <f>N294&gt;___Summary!B297</f>
        <v>0</v>
      </c>
      <c r="V294" s="19" t="b">
        <f t="shared" si="14"/>
        <v>1</v>
      </c>
      <c r="X294" s="43">
        <f t="shared" si="12"/>
        <v>0</v>
      </c>
      <c r="Y294" s="43">
        <f t="shared" si="13"/>
        <v>0</v>
      </c>
    </row>
    <row r="295" spans="1:25" ht="35.1" customHeight="1" x14ac:dyDescent="0.2">
      <c r="A295" s="44"/>
      <c r="B295" s="44"/>
      <c r="C295" s="44"/>
      <c r="D295" s="44"/>
      <c r="E295" s="44"/>
      <c r="F295" s="44"/>
      <c r="G295" s="89"/>
      <c r="H295" s="45"/>
      <c r="I295" s="47"/>
      <c r="J295" s="46"/>
      <c r="K295" s="47"/>
      <c r="L295" s="47"/>
      <c r="M295" s="48"/>
      <c r="N295" s="46"/>
      <c r="O295" s="44"/>
      <c r="P295" s="47"/>
      <c r="Q295" s="46"/>
      <c r="R295" s="46"/>
      <c r="S295" s="46"/>
      <c r="T295" s="46"/>
      <c r="U295" s="19" t="b">
        <f>N295&gt;___Summary!B298</f>
        <v>0</v>
      </c>
      <c r="V295" s="19" t="b">
        <f t="shared" si="14"/>
        <v>1</v>
      </c>
      <c r="X295" s="43">
        <f t="shared" si="12"/>
        <v>0</v>
      </c>
      <c r="Y295" s="43">
        <f t="shared" si="13"/>
        <v>0</v>
      </c>
    </row>
    <row r="296" spans="1:25" ht="35.1" customHeight="1" x14ac:dyDescent="0.2">
      <c r="A296" s="44"/>
      <c r="B296" s="44"/>
      <c r="C296" s="44"/>
      <c r="D296" s="44"/>
      <c r="E296" s="44"/>
      <c r="F296" s="44"/>
      <c r="G296" s="89"/>
      <c r="H296" s="45"/>
      <c r="I296" s="47"/>
      <c r="J296" s="46"/>
      <c r="K296" s="47"/>
      <c r="L296" s="47"/>
      <c r="M296" s="48"/>
      <c r="N296" s="46"/>
      <c r="O296" s="44"/>
      <c r="P296" s="47"/>
      <c r="Q296" s="46"/>
      <c r="R296" s="46"/>
      <c r="S296" s="46"/>
      <c r="T296" s="46"/>
      <c r="U296" s="19" t="b">
        <f>N296&gt;___Summary!B299</f>
        <v>0</v>
      </c>
      <c r="V296" s="19" t="b">
        <f t="shared" si="14"/>
        <v>1</v>
      </c>
      <c r="X296" s="43">
        <f t="shared" si="12"/>
        <v>0</v>
      </c>
      <c r="Y296" s="43">
        <f t="shared" si="13"/>
        <v>0</v>
      </c>
    </row>
    <row r="297" spans="1:25" ht="35.1" customHeight="1" x14ac:dyDescent="0.2">
      <c r="A297" s="44"/>
      <c r="B297" s="44"/>
      <c r="C297" s="44"/>
      <c r="D297" s="44"/>
      <c r="E297" s="44"/>
      <c r="F297" s="44"/>
      <c r="G297" s="89"/>
      <c r="H297" s="45"/>
      <c r="I297" s="47"/>
      <c r="J297" s="46"/>
      <c r="K297" s="47"/>
      <c r="L297" s="47"/>
      <c r="M297" s="48"/>
      <c r="N297" s="46"/>
      <c r="O297" s="44"/>
      <c r="P297" s="47"/>
      <c r="Q297" s="46"/>
      <c r="R297" s="46"/>
      <c r="S297" s="46"/>
      <c r="T297" s="46"/>
      <c r="U297" s="19" t="b">
        <f>N297&gt;___Summary!B300</f>
        <v>0</v>
      </c>
      <c r="V297" s="19" t="b">
        <f t="shared" si="14"/>
        <v>1</v>
      </c>
      <c r="X297" s="43">
        <f t="shared" si="12"/>
        <v>0</v>
      </c>
      <c r="Y297" s="43">
        <f t="shared" si="13"/>
        <v>0</v>
      </c>
    </row>
    <row r="298" spans="1:25" ht="35.1" customHeight="1" x14ac:dyDescent="0.2">
      <c r="A298" s="44"/>
      <c r="B298" s="44"/>
      <c r="C298" s="44"/>
      <c r="D298" s="44"/>
      <c r="E298" s="44"/>
      <c r="F298" s="44"/>
      <c r="G298" s="89"/>
      <c r="H298" s="45"/>
      <c r="I298" s="47"/>
      <c r="J298" s="46"/>
      <c r="K298" s="47"/>
      <c r="L298" s="47"/>
      <c r="M298" s="48"/>
      <c r="N298" s="46"/>
      <c r="O298" s="44"/>
      <c r="P298" s="47"/>
      <c r="Q298" s="46"/>
      <c r="R298" s="46"/>
      <c r="S298" s="46"/>
      <c r="T298" s="46"/>
      <c r="U298" s="19" t="b">
        <f>N298&gt;___Summary!B301</f>
        <v>0</v>
      </c>
      <c r="V298" s="19" t="b">
        <f t="shared" si="14"/>
        <v>1</v>
      </c>
      <c r="X298" s="43">
        <f t="shared" si="12"/>
        <v>0</v>
      </c>
      <c r="Y298" s="43">
        <f t="shared" si="13"/>
        <v>0</v>
      </c>
    </row>
    <row r="299" spans="1:25" ht="35.1" customHeight="1" x14ac:dyDescent="0.2">
      <c r="A299" s="44"/>
      <c r="B299" s="44"/>
      <c r="C299" s="44"/>
      <c r="D299" s="44"/>
      <c r="E299" s="44"/>
      <c r="F299" s="44"/>
      <c r="G299" s="89"/>
      <c r="H299" s="45"/>
      <c r="I299" s="47"/>
      <c r="J299" s="46"/>
      <c r="K299" s="47"/>
      <c r="L299" s="47"/>
      <c r="M299" s="48"/>
      <c r="N299" s="46"/>
      <c r="O299" s="44"/>
      <c r="P299" s="47"/>
      <c r="Q299" s="46"/>
      <c r="R299" s="46"/>
      <c r="S299" s="46"/>
      <c r="T299" s="46"/>
      <c r="U299" s="19" t="b">
        <f>N299&gt;___Summary!B302</f>
        <v>0</v>
      </c>
      <c r="V299" s="19" t="b">
        <f t="shared" si="14"/>
        <v>1</v>
      </c>
      <c r="X299" s="43">
        <f t="shared" si="12"/>
        <v>0</v>
      </c>
      <c r="Y299" s="43">
        <f t="shared" si="13"/>
        <v>0</v>
      </c>
    </row>
    <row r="300" spans="1:25" ht="35.1" customHeight="1" x14ac:dyDescent="0.2">
      <c r="A300" s="44"/>
      <c r="B300" s="44"/>
      <c r="C300" s="44"/>
      <c r="D300" s="44"/>
      <c r="E300" s="44"/>
      <c r="F300" s="44"/>
      <c r="G300" s="89"/>
      <c r="H300" s="45"/>
      <c r="I300" s="47"/>
      <c r="J300" s="46"/>
      <c r="K300" s="47"/>
      <c r="L300" s="47"/>
      <c r="M300" s="48"/>
      <c r="N300" s="46"/>
      <c r="O300" s="44"/>
      <c r="P300" s="47"/>
      <c r="Q300" s="46"/>
      <c r="R300" s="46"/>
      <c r="S300" s="46"/>
      <c r="T300" s="46"/>
      <c r="U300" s="19" t="b">
        <f>N300&gt;___Summary!B303</f>
        <v>0</v>
      </c>
      <c r="V300" s="19" t="b">
        <f t="shared" si="14"/>
        <v>1</v>
      </c>
      <c r="X300" s="43">
        <f t="shared" si="12"/>
        <v>0</v>
      </c>
      <c r="Y300" s="43">
        <f t="shared" si="13"/>
        <v>0</v>
      </c>
    </row>
    <row r="301" spans="1:25" ht="35.1" customHeight="1" x14ac:dyDescent="0.2">
      <c r="A301" s="44"/>
      <c r="B301" s="44"/>
      <c r="C301" s="44"/>
      <c r="D301" s="44"/>
      <c r="E301" s="44"/>
      <c r="F301" s="44"/>
      <c r="G301" s="89"/>
      <c r="H301" s="45"/>
      <c r="I301" s="47"/>
      <c r="J301" s="46"/>
      <c r="K301" s="47"/>
      <c r="L301" s="47"/>
      <c r="M301" s="48"/>
      <c r="N301" s="46"/>
      <c r="O301" s="44"/>
      <c r="P301" s="47"/>
      <c r="Q301" s="46"/>
      <c r="R301" s="46"/>
      <c r="S301" s="46"/>
      <c r="T301" s="46"/>
      <c r="U301" s="19" t="b">
        <f>N301&gt;___Summary!B304</f>
        <v>0</v>
      </c>
      <c r="V301" s="19" t="b">
        <f t="shared" si="14"/>
        <v>1</v>
      </c>
      <c r="X301" s="43">
        <f t="shared" si="12"/>
        <v>0</v>
      </c>
      <c r="Y301" s="43">
        <f t="shared" si="13"/>
        <v>0</v>
      </c>
    </row>
    <row r="302" spans="1:25" ht="35.1" customHeight="1" x14ac:dyDescent="0.2">
      <c r="A302" s="44"/>
      <c r="B302" s="44"/>
      <c r="C302" s="44"/>
      <c r="D302" s="44"/>
      <c r="E302" s="44"/>
      <c r="F302" s="44"/>
      <c r="G302" s="89"/>
      <c r="H302" s="45"/>
      <c r="I302" s="47"/>
      <c r="J302" s="46"/>
      <c r="K302" s="47"/>
      <c r="L302" s="47"/>
      <c r="M302" s="48"/>
      <c r="N302" s="46"/>
      <c r="O302" s="44"/>
      <c r="P302" s="47"/>
      <c r="Q302" s="46"/>
      <c r="R302" s="46"/>
      <c r="S302" s="46"/>
      <c r="T302" s="46"/>
      <c r="U302" s="19" t="b">
        <f>N302&gt;___Summary!B305</f>
        <v>0</v>
      </c>
      <c r="V302" s="19" t="b">
        <f t="shared" si="14"/>
        <v>1</v>
      </c>
      <c r="X302" s="43">
        <f t="shared" si="12"/>
        <v>0</v>
      </c>
      <c r="Y302" s="43">
        <f t="shared" si="13"/>
        <v>0</v>
      </c>
    </row>
    <row r="303" spans="1:25" ht="35.1" customHeight="1" x14ac:dyDescent="0.2">
      <c r="A303" s="44"/>
      <c r="B303" s="44"/>
      <c r="C303" s="44"/>
      <c r="D303" s="44"/>
      <c r="E303" s="44"/>
      <c r="F303" s="44"/>
      <c r="G303" s="89"/>
      <c r="H303" s="45"/>
      <c r="I303" s="47"/>
      <c r="J303" s="46"/>
      <c r="K303" s="47"/>
      <c r="L303" s="47"/>
      <c r="M303" s="48"/>
      <c r="N303" s="46"/>
      <c r="O303" s="44"/>
      <c r="P303" s="47"/>
      <c r="Q303" s="46"/>
      <c r="R303" s="46"/>
      <c r="S303" s="46"/>
      <c r="T303" s="46"/>
      <c r="U303" s="19" t="b">
        <f>N303&gt;___Summary!B306</f>
        <v>0</v>
      </c>
      <c r="V303" s="19" t="b">
        <f t="shared" si="14"/>
        <v>1</v>
      </c>
      <c r="X303" s="43">
        <f t="shared" si="12"/>
        <v>0</v>
      </c>
      <c r="Y303" s="43">
        <f t="shared" si="13"/>
        <v>0</v>
      </c>
    </row>
    <row r="304" spans="1:25" ht="35.1" customHeight="1" x14ac:dyDescent="0.2">
      <c r="A304" s="44"/>
      <c r="B304" s="44"/>
      <c r="C304" s="44"/>
      <c r="D304" s="44"/>
      <c r="E304" s="44"/>
      <c r="F304" s="44"/>
      <c r="G304" s="89"/>
      <c r="H304" s="45"/>
      <c r="I304" s="47"/>
      <c r="J304" s="46"/>
      <c r="K304" s="47"/>
      <c r="L304" s="47"/>
      <c r="M304" s="48"/>
      <c r="N304" s="46"/>
      <c r="O304" s="44"/>
      <c r="P304" s="47"/>
      <c r="Q304" s="46"/>
      <c r="R304" s="46"/>
      <c r="S304" s="46"/>
      <c r="T304" s="46"/>
      <c r="U304" s="19" t="b">
        <f>N304&gt;___Summary!B307</f>
        <v>0</v>
      </c>
      <c r="V304" s="19" t="b">
        <f t="shared" si="14"/>
        <v>1</v>
      </c>
      <c r="X304" s="43">
        <f t="shared" si="12"/>
        <v>0</v>
      </c>
      <c r="Y304" s="43">
        <f t="shared" si="13"/>
        <v>0</v>
      </c>
    </row>
    <row r="305" spans="1:25" ht="35.1" customHeight="1" x14ac:dyDescent="0.2">
      <c r="A305" s="44"/>
      <c r="B305" s="44"/>
      <c r="C305" s="44"/>
      <c r="D305" s="44"/>
      <c r="E305" s="44"/>
      <c r="F305" s="44"/>
      <c r="G305" s="89"/>
      <c r="H305" s="45"/>
      <c r="I305" s="47"/>
      <c r="J305" s="46"/>
      <c r="K305" s="47"/>
      <c r="L305" s="47"/>
      <c r="M305" s="48"/>
      <c r="N305" s="46"/>
      <c r="O305" s="44"/>
      <c r="P305" s="47"/>
      <c r="Q305" s="46"/>
      <c r="R305" s="46"/>
      <c r="S305" s="46"/>
      <c r="T305" s="46"/>
      <c r="U305" s="19" t="b">
        <f>N305&gt;___Summary!B308</f>
        <v>0</v>
      </c>
      <c r="V305" s="19" t="b">
        <f t="shared" si="14"/>
        <v>1</v>
      </c>
      <c r="X305" s="43">
        <f t="shared" si="12"/>
        <v>0</v>
      </c>
      <c r="Y305" s="43">
        <f t="shared" si="13"/>
        <v>0</v>
      </c>
    </row>
    <row r="306" spans="1:25" ht="35.1" customHeight="1" x14ac:dyDescent="0.2">
      <c r="A306" s="44"/>
      <c r="B306" s="44"/>
      <c r="C306" s="44"/>
      <c r="D306" s="44"/>
      <c r="E306" s="44"/>
      <c r="F306" s="44"/>
      <c r="G306" s="89"/>
      <c r="H306" s="45"/>
      <c r="I306" s="47"/>
      <c r="J306" s="46"/>
      <c r="K306" s="47"/>
      <c r="L306" s="47"/>
      <c r="M306" s="48"/>
      <c r="N306" s="46"/>
      <c r="O306" s="44"/>
      <c r="P306" s="47"/>
      <c r="Q306" s="46"/>
      <c r="R306" s="46"/>
      <c r="S306" s="46"/>
      <c r="T306" s="46"/>
      <c r="U306" s="19" t="b">
        <f>N306&gt;___Summary!B309</f>
        <v>0</v>
      </c>
      <c r="V306" s="19" t="b">
        <f t="shared" si="14"/>
        <v>1</v>
      </c>
      <c r="X306" s="43">
        <f t="shared" si="12"/>
        <v>0</v>
      </c>
      <c r="Y306" s="43">
        <f t="shared" si="13"/>
        <v>0</v>
      </c>
    </row>
    <row r="307" spans="1:25" ht="35.1" customHeight="1" x14ac:dyDescent="0.2">
      <c r="A307" s="44"/>
      <c r="B307" s="44"/>
      <c r="C307" s="44"/>
      <c r="D307" s="44"/>
      <c r="E307" s="44"/>
      <c r="F307" s="44"/>
      <c r="G307" s="89"/>
      <c r="H307" s="45"/>
      <c r="I307" s="47"/>
      <c r="J307" s="46"/>
      <c r="K307" s="47"/>
      <c r="L307" s="47"/>
      <c r="M307" s="48"/>
      <c r="N307" s="46"/>
      <c r="O307" s="44"/>
      <c r="P307" s="47"/>
      <c r="Q307" s="46"/>
      <c r="R307" s="46"/>
      <c r="S307" s="46"/>
      <c r="T307" s="46"/>
      <c r="U307" s="19" t="b">
        <f>N307&gt;___Summary!B310</f>
        <v>0</v>
      </c>
      <c r="V307" s="19" t="b">
        <f t="shared" si="14"/>
        <v>1</v>
      </c>
      <c r="X307" s="43">
        <f t="shared" si="12"/>
        <v>0</v>
      </c>
      <c r="Y307" s="43">
        <f t="shared" si="13"/>
        <v>0</v>
      </c>
    </row>
    <row r="308" spans="1:25" ht="35.1" customHeight="1" x14ac:dyDescent="0.2">
      <c r="A308" s="44"/>
      <c r="B308" s="44"/>
      <c r="C308" s="44"/>
      <c r="D308" s="44"/>
      <c r="E308" s="44"/>
      <c r="F308" s="44"/>
      <c r="G308" s="89"/>
      <c r="H308" s="45"/>
      <c r="I308" s="47"/>
      <c r="J308" s="46"/>
      <c r="K308" s="47"/>
      <c r="L308" s="47"/>
      <c r="M308" s="48"/>
      <c r="N308" s="46"/>
      <c r="O308" s="44"/>
      <c r="P308" s="47"/>
      <c r="Q308" s="46"/>
      <c r="R308" s="46"/>
      <c r="S308" s="46"/>
      <c r="T308" s="46"/>
      <c r="U308" s="19" t="b">
        <f>N308&gt;___Summary!B311</f>
        <v>0</v>
      </c>
      <c r="V308" s="19" t="b">
        <f t="shared" si="14"/>
        <v>1</v>
      </c>
      <c r="X308" s="43">
        <f t="shared" si="12"/>
        <v>0</v>
      </c>
      <c r="Y308" s="43">
        <f t="shared" si="13"/>
        <v>0</v>
      </c>
    </row>
    <row r="309" spans="1:25" ht="35.1" customHeight="1" x14ac:dyDescent="0.2">
      <c r="A309" s="44"/>
      <c r="B309" s="44"/>
      <c r="C309" s="44"/>
      <c r="D309" s="44"/>
      <c r="E309" s="44"/>
      <c r="F309" s="44"/>
      <c r="G309" s="89"/>
      <c r="H309" s="45"/>
      <c r="I309" s="47"/>
      <c r="J309" s="46"/>
      <c r="K309" s="47"/>
      <c r="L309" s="47"/>
      <c r="M309" s="48"/>
      <c r="N309" s="46"/>
      <c r="O309" s="44"/>
      <c r="P309" s="47"/>
      <c r="Q309" s="46"/>
      <c r="R309" s="46"/>
      <c r="S309" s="46"/>
      <c r="T309" s="46"/>
      <c r="U309" s="19" t="b">
        <f>N309&gt;___Summary!B312</f>
        <v>0</v>
      </c>
      <c r="V309" s="19" t="b">
        <f t="shared" si="14"/>
        <v>1</v>
      </c>
      <c r="X309" s="43">
        <f t="shared" si="12"/>
        <v>0</v>
      </c>
      <c r="Y309" s="43">
        <f t="shared" si="13"/>
        <v>0</v>
      </c>
    </row>
    <row r="310" spans="1:25" ht="35.1" customHeight="1" x14ac:dyDescent="0.2">
      <c r="A310" s="44"/>
      <c r="B310" s="44"/>
      <c r="C310" s="44"/>
      <c r="D310" s="44"/>
      <c r="E310" s="44"/>
      <c r="F310" s="44"/>
      <c r="G310" s="89"/>
      <c r="H310" s="45"/>
      <c r="I310" s="47"/>
      <c r="J310" s="46"/>
      <c r="K310" s="47"/>
      <c r="L310" s="47"/>
      <c r="M310" s="48"/>
      <c r="N310" s="46"/>
      <c r="O310" s="44"/>
      <c r="P310" s="47"/>
      <c r="Q310" s="46"/>
      <c r="R310" s="46"/>
      <c r="S310" s="46"/>
      <c r="T310" s="46"/>
      <c r="U310" s="19" t="b">
        <f>N310&gt;___Summary!B313</f>
        <v>0</v>
      </c>
      <c r="V310" s="19" t="b">
        <f t="shared" si="14"/>
        <v>1</v>
      </c>
      <c r="X310" s="43">
        <f t="shared" si="12"/>
        <v>0</v>
      </c>
      <c r="Y310" s="43">
        <f t="shared" si="13"/>
        <v>0</v>
      </c>
    </row>
    <row r="311" spans="1:25" ht="35.1" customHeight="1" x14ac:dyDescent="0.2">
      <c r="A311" s="44"/>
      <c r="B311" s="44"/>
      <c r="C311" s="44"/>
      <c r="D311" s="44"/>
      <c r="E311" s="44"/>
      <c r="F311" s="44"/>
      <c r="G311" s="89"/>
      <c r="H311" s="45"/>
      <c r="I311" s="47"/>
      <c r="J311" s="46"/>
      <c r="K311" s="47"/>
      <c r="L311" s="47"/>
      <c r="M311" s="48"/>
      <c r="N311" s="46"/>
      <c r="O311" s="44"/>
      <c r="P311" s="47"/>
      <c r="Q311" s="46"/>
      <c r="R311" s="46"/>
      <c r="S311" s="46"/>
      <c r="T311" s="46"/>
      <c r="U311" s="19" t="b">
        <f>N311&gt;___Summary!B314</f>
        <v>0</v>
      </c>
      <c r="V311" s="19" t="b">
        <f t="shared" si="14"/>
        <v>1</v>
      </c>
      <c r="X311" s="43">
        <f t="shared" si="12"/>
        <v>0</v>
      </c>
      <c r="Y311" s="43">
        <f t="shared" si="13"/>
        <v>0</v>
      </c>
    </row>
    <row r="312" spans="1:25" ht="35.1" customHeight="1" x14ac:dyDescent="0.2">
      <c r="A312" s="44"/>
      <c r="B312" s="44"/>
      <c r="C312" s="44"/>
      <c r="D312" s="44"/>
      <c r="E312" s="44"/>
      <c r="F312" s="44"/>
      <c r="G312" s="89"/>
      <c r="H312" s="45"/>
      <c r="I312" s="47"/>
      <c r="J312" s="46"/>
      <c r="K312" s="47"/>
      <c r="L312" s="47"/>
      <c r="M312" s="48"/>
      <c r="N312" s="46"/>
      <c r="O312" s="44"/>
      <c r="P312" s="47"/>
      <c r="Q312" s="46"/>
      <c r="R312" s="46"/>
      <c r="S312" s="46"/>
      <c r="T312" s="46"/>
      <c r="U312" s="19" t="b">
        <f>N312&gt;___Summary!B315</f>
        <v>0</v>
      </c>
      <c r="V312" s="19" t="b">
        <f t="shared" si="14"/>
        <v>1</v>
      </c>
      <c r="X312" s="43">
        <f t="shared" si="12"/>
        <v>0</v>
      </c>
      <c r="Y312" s="43">
        <f t="shared" si="13"/>
        <v>0</v>
      </c>
    </row>
    <row r="313" spans="1:25" ht="35.1" customHeight="1" x14ac:dyDescent="0.2">
      <c r="A313" s="44"/>
      <c r="B313" s="44"/>
      <c r="C313" s="44"/>
      <c r="D313" s="44"/>
      <c r="E313" s="44"/>
      <c r="F313" s="44"/>
      <c r="G313" s="89"/>
      <c r="H313" s="45"/>
      <c r="I313" s="47"/>
      <c r="J313" s="46"/>
      <c r="K313" s="47"/>
      <c r="L313" s="47"/>
      <c r="M313" s="48"/>
      <c r="N313" s="46"/>
      <c r="O313" s="44"/>
      <c r="P313" s="47"/>
      <c r="Q313" s="46"/>
      <c r="R313" s="46"/>
      <c r="S313" s="46"/>
      <c r="T313" s="46"/>
      <c r="U313" s="19" t="b">
        <f>N313&gt;___Summary!B316</f>
        <v>0</v>
      </c>
      <c r="V313" s="19" t="b">
        <f t="shared" si="14"/>
        <v>1</v>
      </c>
      <c r="X313" s="43">
        <f t="shared" si="12"/>
        <v>0</v>
      </c>
      <c r="Y313" s="43">
        <f t="shared" si="13"/>
        <v>0</v>
      </c>
    </row>
    <row r="314" spans="1:25" ht="35.1" customHeight="1" x14ac:dyDescent="0.2">
      <c r="A314" s="44"/>
      <c r="B314" s="44"/>
      <c r="C314" s="44"/>
      <c r="D314" s="44"/>
      <c r="E314" s="44"/>
      <c r="F314" s="44"/>
      <c r="G314" s="89"/>
      <c r="H314" s="45"/>
      <c r="I314" s="47"/>
      <c r="J314" s="46"/>
      <c r="K314" s="47"/>
      <c r="L314" s="47"/>
      <c r="M314" s="48"/>
      <c r="N314" s="46"/>
      <c r="O314" s="44"/>
      <c r="P314" s="47"/>
      <c r="Q314" s="46"/>
      <c r="R314" s="46"/>
      <c r="S314" s="46"/>
      <c r="T314" s="46"/>
      <c r="U314" s="19" t="b">
        <f>N314&gt;___Summary!B317</f>
        <v>0</v>
      </c>
      <c r="V314" s="19" t="b">
        <f t="shared" si="14"/>
        <v>1</v>
      </c>
      <c r="X314" s="43">
        <f t="shared" si="12"/>
        <v>0</v>
      </c>
      <c r="Y314" s="43">
        <f t="shared" si="13"/>
        <v>0</v>
      </c>
    </row>
    <row r="315" spans="1:25" ht="35.1" customHeight="1" x14ac:dyDescent="0.2">
      <c r="A315" s="44"/>
      <c r="B315" s="44"/>
      <c r="C315" s="44"/>
      <c r="D315" s="44"/>
      <c r="E315" s="44"/>
      <c r="F315" s="44"/>
      <c r="G315" s="89"/>
      <c r="H315" s="45"/>
      <c r="I315" s="47"/>
      <c r="J315" s="46"/>
      <c r="K315" s="47"/>
      <c r="L315" s="47"/>
      <c r="M315" s="48"/>
      <c r="N315" s="46"/>
      <c r="O315" s="44"/>
      <c r="P315" s="47"/>
      <c r="Q315" s="46"/>
      <c r="R315" s="46"/>
      <c r="S315" s="46"/>
      <c r="T315" s="46"/>
      <c r="U315" s="19" t="b">
        <f>N315&gt;___Summary!B318</f>
        <v>0</v>
      </c>
      <c r="V315" s="19" t="b">
        <f t="shared" si="14"/>
        <v>1</v>
      </c>
      <c r="X315" s="43">
        <f t="shared" si="12"/>
        <v>0</v>
      </c>
      <c r="Y315" s="43">
        <f t="shared" si="13"/>
        <v>0</v>
      </c>
    </row>
    <row r="316" spans="1:25" ht="35.1" customHeight="1" x14ac:dyDescent="0.2">
      <c r="A316" s="44"/>
      <c r="B316" s="44"/>
      <c r="C316" s="44"/>
      <c r="D316" s="44"/>
      <c r="E316" s="44"/>
      <c r="F316" s="44"/>
      <c r="G316" s="89"/>
      <c r="H316" s="45"/>
      <c r="I316" s="47"/>
      <c r="J316" s="46"/>
      <c r="K316" s="47"/>
      <c r="L316" s="47"/>
      <c r="M316" s="48"/>
      <c r="N316" s="46"/>
      <c r="O316" s="44"/>
      <c r="P316" s="47"/>
      <c r="Q316" s="46"/>
      <c r="R316" s="46"/>
      <c r="S316" s="46"/>
      <c r="T316" s="46"/>
      <c r="U316" s="19" t="b">
        <f>N316&gt;___Summary!B319</f>
        <v>0</v>
      </c>
      <c r="V316" s="19" t="b">
        <f t="shared" si="14"/>
        <v>1</v>
      </c>
      <c r="X316" s="43">
        <f t="shared" si="12"/>
        <v>0</v>
      </c>
      <c r="Y316" s="43">
        <f t="shared" si="13"/>
        <v>0</v>
      </c>
    </row>
    <row r="317" spans="1:25" ht="35.1" customHeight="1" x14ac:dyDescent="0.2">
      <c r="A317" s="44"/>
      <c r="B317" s="44"/>
      <c r="C317" s="44"/>
      <c r="D317" s="44"/>
      <c r="E317" s="44"/>
      <c r="F317" s="44"/>
      <c r="G317" s="89"/>
      <c r="H317" s="45"/>
      <c r="I317" s="47"/>
      <c r="J317" s="46"/>
      <c r="K317" s="47"/>
      <c r="L317" s="47"/>
      <c r="M317" s="48"/>
      <c r="N317" s="46"/>
      <c r="O317" s="44"/>
      <c r="P317" s="47"/>
      <c r="Q317" s="46"/>
      <c r="R317" s="46"/>
      <c r="S317" s="46"/>
      <c r="T317" s="46"/>
      <c r="U317" s="19" t="b">
        <f>N317&gt;___Summary!B320</f>
        <v>0</v>
      </c>
      <c r="V317" s="19" t="b">
        <f t="shared" si="14"/>
        <v>1</v>
      </c>
      <c r="X317" s="43">
        <f t="shared" si="12"/>
        <v>0</v>
      </c>
      <c r="Y317" s="43">
        <f t="shared" si="13"/>
        <v>0</v>
      </c>
    </row>
    <row r="318" spans="1:25" ht="35.1" customHeight="1" x14ac:dyDescent="0.2">
      <c r="A318" s="44"/>
      <c r="B318" s="44"/>
      <c r="C318" s="44"/>
      <c r="D318" s="44"/>
      <c r="E318" s="44"/>
      <c r="F318" s="44"/>
      <c r="G318" s="89"/>
      <c r="H318" s="45"/>
      <c r="I318" s="47"/>
      <c r="J318" s="46"/>
      <c r="K318" s="47"/>
      <c r="L318" s="47"/>
      <c r="M318" s="48"/>
      <c r="N318" s="46"/>
      <c r="O318" s="44"/>
      <c r="P318" s="47"/>
      <c r="Q318" s="46"/>
      <c r="R318" s="46"/>
      <c r="S318" s="46"/>
      <c r="T318" s="46"/>
      <c r="U318" s="19" t="b">
        <f>N318&gt;___Summary!B321</f>
        <v>0</v>
      </c>
      <c r="V318" s="19" t="b">
        <f t="shared" si="14"/>
        <v>1</v>
      </c>
      <c r="X318" s="43">
        <f t="shared" si="12"/>
        <v>0</v>
      </c>
      <c r="Y318" s="43">
        <f t="shared" si="13"/>
        <v>0</v>
      </c>
    </row>
    <row r="319" spans="1:25" ht="35.1" customHeight="1" x14ac:dyDescent="0.2">
      <c r="A319" s="44"/>
      <c r="B319" s="44"/>
      <c r="C319" s="44"/>
      <c r="D319" s="44"/>
      <c r="E319" s="44"/>
      <c r="F319" s="44"/>
      <c r="G319" s="89"/>
      <c r="H319" s="45"/>
      <c r="I319" s="47"/>
      <c r="J319" s="46"/>
      <c r="K319" s="47"/>
      <c r="L319" s="47"/>
      <c r="M319" s="48"/>
      <c r="N319" s="46"/>
      <c r="O319" s="44"/>
      <c r="P319" s="47"/>
      <c r="Q319" s="46"/>
      <c r="R319" s="46"/>
      <c r="S319" s="46"/>
      <c r="T319" s="46"/>
      <c r="U319" s="19" t="b">
        <f>N319&gt;___Summary!B322</f>
        <v>0</v>
      </c>
      <c r="V319" s="19" t="b">
        <f t="shared" si="14"/>
        <v>1</v>
      </c>
      <c r="X319" s="43">
        <f t="shared" si="12"/>
        <v>0</v>
      </c>
      <c r="Y319" s="43">
        <f t="shared" si="13"/>
        <v>0</v>
      </c>
    </row>
    <row r="320" spans="1:25" ht="35.1" customHeight="1" x14ac:dyDescent="0.2">
      <c r="A320" s="44"/>
      <c r="B320" s="44"/>
      <c r="C320" s="44"/>
      <c r="D320" s="44"/>
      <c r="E320" s="44"/>
      <c r="F320" s="44"/>
      <c r="G320" s="89"/>
      <c r="H320" s="45"/>
      <c r="I320" s="47"/>
      <c r="J320" s="46"/>
      <c r="K320" s="47"/>
      <c r="L320" s="47"/>
      <c r="M320" s="48"/>
      <c r="N320" s="46"/>
      <c r="O320" s="44"/>
      <c r="P320" s="47"/>
      <c r="Q320" s="46"/>
      <c r="R320" s="46"/>
      <c r="S320" s="46"/>
      <c r="T320" s="46"/>
      <c r="U320" s="19" t="b">
        <f>N320&gt;___Summary!B323</f>
        <v>0</v>
      </c>
      <c r="V320" s="19" t="b">
        <f t="shared" si="14"/>
        <v>1</v>
      </c>
      <c r="X320" s="43">
        <f t="shared" si="12"/>
        <v>0</v>
      </c>
      <c r="Y320" s="43">
        <f t="shared" si="13"/>
        <v>0</v>
      </c>
    </row>
    <row r="321" spans="1:25" ht="35.1" customHeight="1" x14ac:dyDescent="0.2">
      <c r="A321" s="44"/>
      <c r="B321" s="44"/>
      <c r="C321" s="44"/>
      <c r="D321" s="44"/>
      <c r="E321" s="44"/>
      <c r="F321" s="44"/>
      <c r="G321" s="89"/>
      <c r="H321" s="45"/>
      <c r="I321" s="47"/>
      <c r="J321" s="46"/>
      <c r="K321" s="47"/>
      <c r="L321" s="47"/>
      <c r="M321" s="48"/>
      <c r="N321" s="46"/>
      <c r="O321" s="44"/>
      <c r="P321" s="47"/>
      <c r="Q321" s="46"/>
      <c r="R321" s="46"/>
      <c r="S321" s="46"/>
      <c r="T321" s="46"/>
      <c r="U321" s="19" t="b">
        <f>N321&gt;___Summary!B324</f>
        <v>0</v>
      </c>
      <c r="V321" s="19" t="b">
        <f t="shared" si="14"/>
        <v>1</v>
      </c>
      <c r="X321" s="43">
        <f t="shared" si="12"/>
        <v>0</v>
      </c>
      <c r="Y321" s="43">
        <f t="shared" si="13"/>
        <v>0</v>
      </c>
    </row>
    <row r="322" spans="1:25" ht="35.1" customHeight="1" x14ac:dyDescent="0.2">
      <c r="A322" s="44"/>
      <c r="B322" s="44"/>
      <c r="C322" s="44"/>
      <c r="D322" s="44"/>
      <c r="E322" s="44"/>
      <c r="F322" s="44"/>
      <c r="G322" s="89"/>
      <c r="H322" s="45"/>
      <c r="I322" s="47"/>
      <c r="J322" s="46"/>
      <c r="K322" s="47"/>
      <c r="L322" s="47"/>
      <c r="M322" s="48"/>
      <c r="N322" s="46"/>
      <c r="O322" s="44"/>
      <c r="P322" s="47"/>
      <c r="Q322" s="46"/>
      <c r="R322" s="46"/>
      <c r="S322" s="46"/>
      <c r="T322" s="46"/>
      <c r="U322" s="19" t="b">
        <f>N322&gt;___Summary!B325</f>
        <v>0</v>
      </c>
      <c r="V322" s="19" t="b">
        <f t="shared" si="14"/>
        <v>1</v>
      </c>
      <c r="X322" s="43">
        <f t="shared" si="12"/>
        <v>0</v>
      </c>
      <c r="Y322" s="43">
        <f t="shared" si="13"/>
        <v>0</v>
      </c>
    </row>
    <row r="323" spans="1:25" ht="35.1" customHeight="1" x14ac:dyDescent="0.2">
      <c r="A323" s="44"/>
      <c r="B323" s="44"/>
      <c r="C323" s="44"/>
      <c r="D323" s="44"/>
      <c r="E323" s="44"/>
      <c r="F323" s="44"/>
      <c r="G323" s="89"/>
      <c r="H323" s="45"/>
      <c r="I323" s="47"/>
      <c r="J323" s="46"/>
      <c r="K323" s="47"/>
      <c r="L323" s="47"/>
      <c r="M323" s="48"/>
      <c r="N323" s="46"/>
      <c r="O323" s="44"/>
      <c r="P323" s="47"/>
      <c r="Q323" s="46"/>
      <c r="R323" s="46"/>
      <c r="S323" s="46"/>
      <c r="T323" s="46"/>
      <c r="U323" s="19" t="b">
        <f>N323&gt;___Summary!B326</f>
        <v>0</v>
      </c>
      <c r="V323" s="19" t="b">
        <f t="shared" si="14"/>
        <v>1</v>
      </c>
      <c r="X323" s="43">
        <f t="shared" si="12"/>
        <v>0</v>
      </c>
      <c r="Y323" s="43">
        <f t="shared" si="13"/>
        <v>0</v>
      </c>
    </row>
    <row r="324" spans="1:25" ht="35.1" customHeight="1" x14ac:dyDescent="0.2">
      <c r="A324" s="44"/>
      <c r="B324" s="44"/>
      <c r="C324" s="44"/>
      <c r="D324" s="44"/>
      <c r="E324" s="44"/>
      <c r="F324" s="44"/>
      <c r="G324" s="89"/>
      <c r="H324" s="45"/>
      <c r="I324" s="47"/>
      <c r="J324" s="46"/>
      <c r="K324" s="47"/>
      <c r="L324" s="47"/>
      <c r="M324" s="48"/>
      <c r="N324" s="46"/>
      <c r="O324" s="44"/>
      <c r="P324" s="47"/>
      <c r="Q324" s="46"/>
      <c r="R324" s="46"/>
      <c r="S324" s="46"/>
      <c r="T324" s="46"/>
      <c r="U324" s="19" t="b">
        <f>N324&gt;___Summary!B327</f>
        <v>0</v>
      </c>
      <c r="V324" s="19" t="b">
        <f t="shared" si="14"/>
        <v>1</v>
      </c>
      <c r="X324" s="43">
        <f t="shared" si="12"/>
        <v>0</v>
      </c>
      <c r="Y324" s="43">
        <f t="shared" si="13"/>
        <v>0</v>
      </c>
    </row>
    <row r="325" spans="1:25" ht="35.1" customHeight="1" x14ac:dyDescent="0.2">
      <c r="A325" s="44"/>
      <c r="B325" s="44"/>
      <c r="C325" s="44"/>
      <c r="D325" s="44"/>
      <c r="E325" s="44"/>
      <c r="F325" s="44"/>
      <c r="G325" s="89"/>
      <c r="H325" s="45"/>
      <c r="I325" s="47"/>
      <c r="J325" s="46"/>
      <c r="K325" s="47"/>
      <c r="L325" s="47"/>
      <c r="M325" s="48"/>
      <c r="N325" s="46"/>
      <c r="O325" s="44"/>
      <c r="P325" s="47"/>
      <c r="Q325" s="46"/>
      <c r="R325" s="46"/>
      <c r="S325" s="46"/>
      <c r="T325" s="46"/>
      <c r="U325" s="19" t="b">
        <f>N325&gt;___Summary!B328</f>
        <v>0</v>
      </c>
      <c r="V325" s="19" t="b">
        <f t="shared" si="14"/>
        <v>1</v>
      </c>
      <c r="X325" s="43">
        <f t="shared" si="12"/>
        <v>0</v>
      </c>
      <c r="Y325" s="43">
        <f t="shared" si="13"/>
        <v>0</v>
      </c>
    </row>
    <row r="326" spans="1:25" ht="35.1" customHeight="1" x14ac:dyDescent="0.2">
      <c r="A326" s="44"/>
      <c r="B326" s="44"/>
      <c r="C326" s="44"/>
      <c r="D326" s="44"/>
      <c r="E326" s="44"/>
      <c r="F326" s="44"/>
      <c r="G326" s="89"/>
      <c r="H326" s="45"/>
      <c r="I326" s="47"/>
      <c r="J326" s="46"/>
      <c r="K326" s="47"/>
      <c r="L326" s="47"/>
      <c r="M326" s="48"/>
      <c r="N326" s="46"/>
      <c r="O326" s="44"/>
      <c r="P326" s="47"/>
      <c r="Q326" s="46"/>
      <c r="R326" s="46"/>
      <c r="S326" s="46"/>
      <c r="T326" s="46"/>
      <c r="U326" s="19" t="b">
        <f>N326&gt;___Summary!B329</f>
        <v>0</v>
      </c>
      <c r="V326" s="19" t="b">
        <f t="shared" si="14"/>
        <v>1</v>
      </c>
      <c r="X326" s="43">
        <f t="shared" si="12"/>
        <v>0</v>
      </c>
      <c r="Y326" s="43">
        <f t="shared" si="13"/>
        <v>0</v>
      </c>
    </row>
    <row r="327" spans="1:25" ht="35.1" customHeight="1" x14ac:dyDescent="0.2">
      <c r="A327" s="44"/>
      <c r="B327" s="44"/>
      <c r="C327" s="44"/>
      <c r="D327" s="44"/>
      <c r="E327" s="44"/>
      <c r="F327" s="44"/>
      <c r="G327" s="89"/>
      <c r="H327" s="45"/>
      <c r="I327" s="47"/>
      <c r="J327" s="46"/>
      <c r="K327" s="47"/>
      <c r="L327" s="47"/>
      <c r="M327" s="48"/>
      <c r="N327" s="46"/>
      <c r="O327" s="44"/>
      <c r="P327" s="47"/>
      <c r="Q327" s="46"/>
      <c r="R327" s="46"/>
      <c r="S327" s="46"/>
      <c r="T327" s="46"/>
      <c r="U327" s="19" t="b">
        <f>N327&gt;___Summary!B330</f>
        <v>0</v>
      </c>
      <c r="V327" s="19" t="b">
        <f t="shared" si="14"/>
        <v>1</v>
      </c>
      <c r="X327" s="43">
        <f t="shared" si="12"/>
        <v>0</v>
      </c>
      <c r="Y327" s="43">
        <f t="shared" si="13"/>
        <v>0</v>
      </c>
    </row>
    <row r="328" spans="1:25" ht="35.1" customHeight="1" x14ac:dyDescent="0.2">
      <c r="A328" s="44"/>
      <c r="B328" s="44"/>
      <c r="C328" s="44"/>
      <c r="D328" s="44"/>
      <c r="E328" s="44"/>
      <c r="F328" s="44"/>
      <c r="G328" s="89"/>
      <c r="H328" s="45"/>
      <c r="I328" s="47"/>
      <c r="J328" s="46"/>
      <c r="K328" s="47"/>
      <c r="L328" s="47"/>
      <c r="M328" s="48"/>
      <c r="N328" s="46"/>
      <c r="O328" s="44"/>
      <c r="P328" s="47"/>
      <c r="Q328" s="46"/>
      <c r="R328" s="46"/>
      <c r="S328" s="46"/>
      <c r="T328" s="46"/>
      <c r="U328" s="19" t="b">
        <f>N328&gt;___Summary!B331</f>
        <v>0</v>
      </c>
      <c r="V328" s="19" t="b">
        <f t="shared" si="14"/>
        <v>1</v>
      </c>
      <c r="X328" s="43">
        <f t="shared" ref="X328:X391" si="15" xml:space="preserve"> IF(H328 = "Direct", G328, 0)</f>
        <v>0</v>
      </c>
      <c r="Y328" s="43">
        <f t="shared" ref="Y328:Y391" si="16" xml:space="preserve"> IF(H328 = "Indirect", G328, 0 )</f>
        <v>0</v>
      </c>
    </row>
    <row r="329" spans="1:25" ht="35.1" customHeight="1" x14ac:dyDescent="0.2">
      <c r="A329" s="44"/>
      <c r="B329" s="44"/>
      <c r="C329" s="44"/>
      <c r="D329" s="44"/>
      <c r="E329" s="44"/>
      <c r="F329" s="44"/>
      <c r="G329" s="89"/>
      <c r="H329" s="45"/>
      <c r="I329" s="47"/>
      <c r="J329" s="46"/>
      <c r="K329" s="47"/>
      <c r="L329" s="47"/>
      <c r="M329" s="48"/>
      <c r="N329" s="46"/>
      <c r="O329" s="44"/>
      <c r="P329" s="47"/>
      <c r="Q329" s="46"/>
      <c r="R329" s="46"/>
      <c r="S329" s="46"/>
      <c r="T329" s="46"/>
      <c r="U329" s="19" t="b">
        <f>N329&gt;___Summary!B332</f>
        <v>0</v>
      </c>
      <c r="V329" s="19" t="b">
        <f t="shared" si="14"/>
        <v>1</v>
      </c>
      <c r="X329" s="43">
        <f t="shared" si="15"/>
        <v>0</v>
      </c>
      <c r="Y329" s="43">
        <f t="shared" si="16"/>
        <v>0</v>
      </c>
    </row>
    <row r="330" spans="1:25" ht="35.1" customHeight="1" x14ac:dyDescent="0.2">
      <c r="A330" s="44"/>
      <c r="B330" s="44"/>
      <c r="C330" s="44"/>
      <c r="D330" s="44"/>
      <c r="E330" s="44"/>
      <c r="F330" s="44"/>
      <c r="G330" s="89"/>
      <c r="H330" s="45"/>
      <c r="I330" s="47"/>
      <c r="J330" s="46"/>
      <c r="K330" s="47"/>
      <c r="L330" s="47"/>
      <c r="M330" s="48"/>
      <c r="N330" s="46"/>
      <c r="O330" s="44"/>
      <c r="P330" s="47"/>
      <c r="Q330" s="46"/>
      <c r="R330" s="46"/>
      <c r="S330" s="46"/>
      <c r="T330" s="46"/>
      <c r="U330" s="19" t="b">
        <f>N330&gt;___Summary!B333</f>
        <v>0</v>
      </c>
      <c r="V330" s="19" t="b">
        <f t="shared" ref="V330:V393" si="17">Q330&gt;=N330</f>
        <v>1</v>
      </c>
      <c r="X330" s="43">
        <f t="shared" si="15"/>
        <v>0</v>
      </c>
      <c r="Y330" s="43">
        <f t="shared" si="16"/>
        <v>0</v>
      </c>
    </row>
    <row r="331" spans="1:25" ht="35.1" customHeight="1" x14ac:dyDescent="0.2">
      <c r="A331" s="44"/>
      <c r="B331" s="44"/>
      <c r="C331" s="44"/>
      <c r="D331" s="44"/>
      <c r="E331" s="44"/>
      <c r="F331" s="44"/>
      <c r="G331" s="89"/>
      <c r="H331" s="45"/>
      <c r="I331" s="47"/>
      <c r="J331" s="46"/>
      <c r="K331" s="47"/>
      <c r="L331" s="47"/>
      <c r="M331" s="48"/>
      <c r="N331" s="46"/>
      <c r="O331" s="44"/>
      <c r="P331" s="47"/>
      <c r="Q331" s="46"/>
      <c r="R331" s="46"/>
      <c r="S331" s="46"/>
      <c r="T331" s="46"/>
      <c r="U331" s="19" t="b">
        <f>N331&gt;___Summary!B334</f>
        <v>0</v>
      </c>
      <c r="V331" s="19" t="b">
        <f t="shared" si="17"/>
        <v>1</v>
      </c>
      <c r="X331" s="43">
        <f t="shared" si="15"/>
        <v>0</v>
      </c>
      <c r="Y331" s="43">
        <f t="shared" si="16"/>
        <v>0</v>
      </c>
    </row>
    <row r="332" spans="1:25" ht="35.1" customHeight="1" x14ac:dyDescent="0.2">
      <c r="A332" s="44"/>
      <c r="B332" s="44"/>
      <c r="C332" s="44"/>
      <c r="D332" s="44"/>
      <c r="E332" s="44"/>
      <c r="F332" s="44"/>
      <c r="G332" s="89"/>
      <c r="H332" s="45"/>
      <c r="I332" s="47"/>
      <c r="J332" s="46"/>
      <c r="K332" s="47"/>
      <c r="L332" s="47"/>
      <c r="M332" s="48"/>
      <c r="N332" s="46"/>
      <c r="O332" s="44"/>
      <c r="P332" s="47"/>
      <c r="Q332" s="46"/>
      <c r="R332" s="46"/>
      <c r="S332" s="46"/>
      <c r="T332" s="46"/>
      <c r="U332" s="19" t="b">
        <f>N332&gt;___Summary!B335</f>
        <v>0</v>
      </c>
      <c r="V332" s="19" t="b">
        <f t="shared" si="17"/>
        <v>1</v>
      </c>
      <c r="X332" s="43">
        <f t="shared" si="15"/>
        <v>0</v>
      </c>
      <c r="Y332" s="43">
        <f t="shared" si="16"/>
        <v>0</v>
      </c>
    </row>
    <row r="333" spans="1:25" ht="35.1" customHeight="1" x14ac:dyDescent="0.2">
      <c r="A333" s="44"/>
      <c r="B333" s="44"/>
      <c r="C333" s="44"/>
      <c r="D333" s="44"/>
      <c r="E333" s="44"/>
      <c r="F333" s="44"/>
      <c r="G333" s="89"/>
      <c r="H333" s="45"/>
      <c r="I333" s="47"/>
      <c r="J333" s="46"/>
      <c r="K333" s="47"/>
      <c r="L333" s="47"/>
      <c r="M333" s="48"/>
      <c r="N333" s="46"/>
      <c r="O333" s="44"/>
      <c r="P333" s="47"/>
      <c r="Q333" s="46"/>
      <c r="R333" s="46"/>
      <c r="S333" s="46"/>
      <c r="T333" s="46"/>
      <c r="U333" s="19" t="b">
        <f>N333&gt;___Summary!B336</f>
        <v>0</v>
      </c>
      <c r="V333" s="19" t="b">
        <f t="shared" si="17"/>
        <v>1</v>
      </c>
      <c r="X333" s="43">
        <f t="shared" si="15"/>
        <v>0</v>
      </c>
      <c r="Y333" s="43">
        <f t="shared" si="16"/>
        <v>0</v>
      </c>
    </row>
    <row r="334" spans="1:25" ht="35.1" customHeight="1" x14ac:dyDescent="0.2">
      <c r="A334" s="44"/>
      <c r="B334" s="44"/>
      <c r="C334" s="44"/>
      <c r="D334" s="44"/>
      <c r="E334" s="44"/>
      <c r="F334" s="44"/>
      <c r="G334" s="89"/>
      <c r="H334" s="45"/>
      <c r="I334" s="47"/>
      <c r="J334" s="46"/>
      <c r="K334" s="47"/>
      <c r="L334" s="47"/>
      <c r="M334" s="48"/>
      <c r="N334" s="46"/>
      <c r="O334" s="44"/>
      <c r="P334" s="47"/>
      <c r="Q334" s="46"/>
      <c r="R334" s="46"/>
      <c r="S334" s="46"/>
      <c r="T334" s="46"/>
      <c r="U334" s="19" t="b">
        <f>N334&gt;___Summary!B337</f>
        <v>0</v>
      </c>
      <c r="V334" s="19" t="b">
        <f t="shared" si="17"/>
        <v>1</v>
      </c>
      <c r="X334" s="43">
        <f t="shared" si="15"/>
        <v>0</v>
      </c>
      <c r="Y334" s="43">
        <f t="shared" si="16"/>
        <v>0</v>
      </c>
    </row>
    <row r="335" spans="1:25" ht="35.1" customHeight="1" x14ac:dyDescent="0.2">
      <c r="A335" s="44"/>
      <c r="B335" s="44"/>
      <c r="C335" s="44"/>
      <c r="D335" s="44"/>
      <c r="E335" s="44"/>
      <c r="F335" s="44"/>
      <c r="G335" s="89"/>
      <c r="H335" s="45"/>
      <c r="I335" s="47"/>
      <c r="J335" s="46"/>
      <c r="K335" s="47"/>
      <c r="L335" s="47"/>
      <c r="M335" s="48"/>
      <c r="N335" s="46"/>
      <c r="O335" s="44"/>
      <c r="P335" s="47"/>
      <c r="Q335" s="46"/>
      <c r="R335" s="46"/>
      <c r="S335" s="46"/>
      <c r="T335" s="46"/>
      <c r="U335" s="19" t="b">
        <f>N335&gt;___Summary!B338</f>
        <v>0</v>
      </c>
      <c r="V335" s="19" t="b">
        <f t="shared" si="17"/>
        <v>1</v>
      </c>
      <c r="X335" s="43">
        <f t="shared" si="15"/>
        <v>0</v>
      </c>
      <c r="Y335" s="43">
        <f t="shared" si="16"/>
        <v>0</v>
      </c>
    </row>
    <row r="336" spans="1:25" ht="35.1" customHeight="1" x14ac:dyDescent="0.2">
      <c r="A336" s="44"/>
      <c r="B336" s="44"/>
      <c r="C336" s="44"/>
      <c r="D336" s="44"/>
      <c r="E336" s="44"/>
      <c r="F336" s="44"/>
      <c r="G336" s="89"/>
      <c r="H336" s="45"/>
      <c r="I336" s="47"/>
      <c r="J336" s="46"/>
      <c r="K336" s="47"/>
      <c r="L336" s="47"/>
      <c r="M336" s="48"/>
      <c r="N336" s="46"/>
      <c r="O336" s="44"/>
      <c r="P336" s="47"/>
      <c r="Q336" s="46"/>
      <c r="R336" s="46"/>
      <c r="S336" s="46"/>
      <c r="T336" s="46"/>
      <c r="U336" s="19" t="b">
        <f>N336&gt;___Summary!B339</f>
        <v>0</v>
      </c>
      <c r="V336" s="19" t="b">
        <f t="shared" si="17"/>
        <v>1</v>
      </c>
      <c r="X336" s="43">
        <f t="shared" si="15"/>
        <v>0</v>
      </c>
      <c r="Y336" s="43">
        <f t="shared" si="16"/>
        <v>0</v>
      </c>
    </row>
    <row r="337" spans="1:25" ht="35.1" customHeight="1" x14ac:dyDescent="0.2">
      <c r="A337" s="44"/>
      <c r="B337" s="44"/>
      <c r="C337" s="44"/>
      <c r="D337" s="44"/>
      <c r="E337" s="44"/>
      <c r="F337" s="44"/>
      <c r="G337" s="89"/>
      <c r="H337" s="45"/>
      <c r="I337" s="47"/>
      <c r="J337" s="46"/>
      <c r="K337" s="47"/>
      <c r="L337" s="47"/>
      <c r="M337" s="48"/>
      <c r="N337" s="46"/>
      <c r="O337" s="44"/>
      <c r="P337" s="47"/>
      <c r="Q337" s="46"/>
      <c r="R337" s="46"/>
      <c r="S337" s="46"/>
      <c r="T337" s="46"/>
      <c r="U337" s="19" t="b">
        <f>N337&gt;___Summary!B340</f>
        <v>0</v>
      </c>
      <c r="V337" s="19" t="b">
        <f t="shared" si="17"/>
        <v>1</v>
      </c>
      <c r="X337" s="43">
        <f t="shared" si="15"/>
        <v>0</v>
      </c>
      <c r="Y337" s="43">
        <f t="shared" si="16"/>
        <v>0</v>
      </c>
    </row>
    <row r="338" spans="1:25" ht="35.1" customHeight="1" x14ac:dyDescent="0.2">
      <c r="A338" s="44"/>
      <c r="B338" s="44"/>
      <c r="C338" s="44"/>
      <c r="D338" s="44"/>
      <c r="E338" s="44"/>
      <c r="F338" s="44"/>
      <c r="G338" s="89"/>
      <c r="H338" s="45"/>
      <c r="I338" s="47"/>
      <c r="J338" s="46"/>
      <c r="K338" s="47"/>
      <c r="L338" s="47"/>
      <c r="M338" s="48"/>
      <c r="N338" s="46"/>
      <c r="O338" s="44"/>
      <c r="P338" s="47"/>
      <c r="Q338" s="46"/>
      <c r="R338" s="46"/>
      <c r="S338" s="46"/>
      <c r="T338" s="46"/>
      <c r="U338" s="19" t="b">
        <f>N338&gt;___Summary!B341</f>
        <v>0</v>
      </c>
      <c r="V338" s="19" t="b">
        <f t="shared" si="17"/>
        <v>1</v>
      </c>
      <c r="X338" s="43">
        <f t="shared" si="15"/>
        <v>0</v>
      </c>
      <c r="Y338" s="43">
        <f t="shared" si="16"/>
        <v>0</v>
      </c>
    </row>
    <row r="339" spans="1:25" ht="35.1" customHeight="1" x14ac:dyDescent="0.2">
      <c r="A339" s="44"/>
      <c r="B339" s="44"/>
      <c r="C339" s="44"/>
      <c r="D339" s="44"/>
      <c r="E339" s="44"/>
      <c r="F339" s="44"/>
      <c r="G339" s="89"/>
      <c r="H339" s="45"/>
      <c r="I339" s="47"/>
      <c r="J339" s="46"/>
      <c r="K339" s="47"/>
      <c r="L339" s="47"/>
      <c r="M339" s="48"/>
      <c r="N339" s="46"/>
      <c r="O339" s="44"/>
      <c r="P339" s="47"/>
      <c r="Q339" s="46"/>
      <c r="R339" s="46"/>
      <c r="S339" s="46"/>
      <c r="T339" s="46"/>
      <c r="U339" s="19" t="b">
        <f>N339&gt;___Summary!B342</f>
        <v>0</v>
      </c>
      <c r="V339" s="19" t="b">
        <f t="shared" si="17"/>
        <v>1</v>
      </c>
      <c r="X339" s="43">
        <f t="shared" si="15"/>
        <v>0</v>
      </c>
      <c r="Y339" s="43">
        <f t="shared" si="16"/>
        <v>0</v>
      </c>
    </row>
    <row r="340" spans="1:25" ht="35.1" customHeight="1" x14ac:dyDescent="0.2">
      <c r="A340" s="44"/>
      <c r="B340" s="44"/>
      <c r="C340" s="44"/>
      <c r="D340" s="44"/>
      <c r="E340" s="44"/>
      <c r="F340" s="44"/>
      <c r="G340" s="89"/>
      <c r="H340" s="45"/>
      <c r="I340" s="47"/>
      <c r="J340" s="46"/>
      <c r="K340" s="47"/>
      <c r="L340" s="47"/>
      <c r="M340" s="48"/>
      <c r="N340" s="46"/>
      <c r="O340" s="44"/>
      <c r="P340" s="47"/>
      <c r="Q340" s="46"/>
      <c r="R340" s="46"/>
      <c r="S340" s="46"/>
      <c r="T340" s="46"/>
      <c r="U340" s="19" t="b">
        <f>N340&gt;___Summary!B343</f>
        <v>0</v>
      </c>
      <c r="V340" s="19" t="b">
        <f t="shared" si="17"/>
        <v>1</v>
      </c>
      <c r="X340" s="43">
        <f t="shared" si="15"/>
        <v>0</v>
      </c>
      <c r="Y340" s="43">
        <f t="shared" si="16"/>
        <v>0</v>
      </c>
    </row>
    <row r="341" spans="1:25" ht="35.1" customHeight="1" x14ac:dyDescent="0.2">
      <c r="A341" s="44"/>
      <c r="B341" s="44"/>
      <c r="C341" s="44"/>
      <c r="D341" s="44"/>
      <c r="E341" s="44"/>
      <c r="F341" s="44"/>
      <c r="G341" s="89"/>
      <c r="H341" s="45"/>
      <c r="I341" s="47"/>
      <c r="J341" s="46"/>
      <c r="K341" s="47"/>
      <c r="L341" s="47"/>
      <c r="M341" s="48"/>
      <c r="N341" s="46"/>
      <c r="O341" s="44"/>
      <c r="P341" s="47"/>
      <c r="Q341" s="46"/>
      <c r="R341" s="46"/>
      <c r="S341" s="46"/>
      <c r="T341" s="46"/>
      <c r="U341" s="19" t="b">
        <f>N341&gt;___Summary!B344</f>
        <v>0</v>
      </c>
      <c r="V341" s="19" t="b">
        <f t="shared" si="17"/>
        <v>1</v>
      </c>
      <c r="X341" s="43">
        <f t="shared" si="15"/>
        <v>0</v>
      </c>
      <c r="Y341" s="43">
        <f t="shared" si="16"/>
        <v>0</v>
      </c>
    </row>
    <row r="342" spans="1:25" ht="35.1" customHeight="1" x14ac:dyDescent="0.2">
      <c r="A342" s="44"/>
      <c r="B342" s="44"/>
      <c r="C342" s="44"/>
      <c r="D342" s="44"/>
      <c r="E342" s="44"/>
      <c r="F342" s="44"/>
      <c r="G342" s="89"/>
      <c r="H342" s="45"/>
      <c r="I342" s="47"/>
      <c r="J342" s="46"/>
      <c r="K342" s="47"/>
      <c r="L342" s="47"/>
      <c r="M342" s="48"/>
      <c r="N342" s="46"/>
      <c r="O342" s="44"/>
      <c r="P342" s="47"/>
      <c r="Q342" s="46"/>
      <c r="R342" s="46"/>
      <c r="S342" s="46"/>
      <c r="T342" s="46"/>
      <c r="U342" s="19" t="b">
        <f>N342&gt;___Summary!B345</f>
        <v>0</v>
      </c>
      <c r="V342" s="19" t="b">
        <f t="shared" si="17"/>
        <v>1</v>
      </c>
      <c r="X342" s="43">
        <f t="shared" si="15"/>
        <v>0</v>
      </c>
      <c r="Y342" s="43">
        <f t="shared" si="16"/>
        <v>0</v>
      </c>
    </row>
    <row r="343" spans="1:25" ht="35.1" customHeight="1" x14ac:dyDescent="0.2">
      <c r="A343" s="44"/>
      <c r="B343" s="44"/>
      <c r="C343" s="44"/>
      <c r="D343" s="44"/>
      <c r="E343" s="44"/>
      <c r="F343" s="44"/>
      <c r="G343" s="89"/>
      <c r="H343" s="45"/>
      <c r="I343" s="47"/>
      <c r="J343" s="46"/>
      <c r="K343" s="47"/>
      <c r="L343" s="47"/>
      <c r="M343" s="48"/>
      <c r="N343" s="46"/>
      <c r="O343" s="44"/>
      <c r="P343" s="47"/>
      <c r="Q343" s="46"/>
      <c r="R343" s="46"/>
      <c r="S343" s="46"/>
      <c r="T343" s="46"/>
      <c r="U343" s="19" t="b">
        <f>N343&gt;___Summary!B346</f>
        <v>0</v>
      </c>
      <c r="V343" s="19" t="b">
        <f t="shared" si="17"/>
        <v>1</v>
      </c>
      <c r="X343" s="43">
        <f t="shared" si="15"/>
        <v>0</v>
      </c>
      <c r="Y343" s="43">
        <f t="shared" si="16"/>
        <v>0</v>
      </c>
    </row>
    <row r="344" spans="1:25" ht="35.1" customHeight="1" x14ac:dyDescent="0.2">
      <c r="A344" s="44"/>
      <c r="B344" s="44"/>
      <c r="C344" s="44"/>
      <c r="D344" s="44"/>
      <c r="E344" s="44"/>
      <c r="F344" s="44"/>
      <c r="G344" s="89"/>
      <c r="H344" s="45"/>
      <c r="I344" s="47"/>
      <c r="J344" s="46"/>
      <c r="K344" s="47"/>
      <c r="L344" s="47"/>
      <c r="M344" s="48"/>
      <c r="N344" s="46"/>
      <c r="O344" s="44"/>
      <c r="P344" s="47"/>
      <c r="Q344" s="46"/>
      <c r="R344" s="46"/>
      <c r="S344" s="46"/>
      <c r="T344" s="46"/>
      <c r="U344" s="19" t="b">
        <f>N344&gt;___Summary!B347</f>
        <v>0</v>
      </c>
      <c r="V344" s="19" t="b">
        <f t="shared" si="17"/>
        <v>1</v>
      </c>
      <c r="X344" s="43">
        <f t="shared" si="15"/>
        <v>0</v>
      </c>
      <c r="Y344" s="43">
        <f t="shared" si="16"/>
        <v>0</v>
      </c>
    </row>
    <row r="345" spans="1:25" ht="35.1" customHeight="1" x14ac:dyDescent="0.2">
      <c r="A345" s="44"/>
      <c r="B345" s="44"/>
      <c r="C345" s="44"/>
      <c r="D345" s="44"/>
      <c r="E345" s="44"/>
      <c r="F345" s="44"/>
      <c r="G345" s="89"/>
      <c r="H345" s="45"/>
      <c r="I345" s="47"/>
      <c r="J345" s="46"/>
      <c r="K345" s="47"/>
      <c r="L345" s="47"/>
      <c r="M345" s="48"/>
      <c r="N345" s="46"/>
      <c r="O345" s="44"/>
      <c r="P345" s="47"/>
      <c r="Q345" s="46"/>
      <c r="R345" s="46"/>
      <c r="S345" s="46"/>
      <c r="T345" s="46"/>
      <c r="U345" s="19" t="b">
        <f>N345&gt;___Summary!B348</f>
        <v>0</v>
      </c>
      <c r="V345" s="19" t="b">
        <f t="shared" si="17"/>
        <v>1</v>
      </c>
      <c r="X345" s="43">
        <f t="shared" si="15"/>
        <v>0</v>
      </c>
      <c r="Y345" s="43">
        <f t="shared" si="16"/>
        <v>0</v>
      </c>
    </row>
    <row r="346" spans="1:25" ht="35.1" customHeight="1" x14ac:dyDescent="0.2">
      <c r="A346" s="44"/>
      <c r="B346" s="44"/>
      <c r="C346" s="44"/>
      <c r="D346" s="44"/>
      <c r="E346" s="44"/>
      <c r="F346" s="44"/>
      <c r="G346" s="89"/>
      <c r="H346" s="45"/>
      <c r="I346" s="47"/>
      <c r="J346" s="46"/>
      <c r="K346" s="47"/>
      <c r="L346" s="47"/>
      <c r="M346" s="48"/>
      <c r="N346" s="46"/>
      <c r="O346" s="44"/>
      <c r="P346" s="47"/>
      <c r="Q346" s="46"/>
      <c r="R346" s="46"/>
      <c r="S346" s="46"/>
      <c r="T346" s="46"/>
      <c r="U346" s="19" t="b">
        <f>N346&gt;___Summary!B349</f>
        <v>0</v>
      </c>
      <c r="V346" s="19" t="b">
        <f t="shared" si="17"/>
        <v>1</v>
      </c>
      <c r="X346" s="43">
        <f t="shared" si="15"/>
        <v>0</v>
      </c>
      <c r="Y346" s="43">
        <f t="shared" si="16"/>
        <v>0</v>
      </c>
    </row>
    <row r="347" spans="1:25" ht="35.1" customHeight="1" x14ac:dyDescent="0.2">
      <c r="A347" s="44"/>
      <c r="B347" s="44"/>
      <c r="C347" s="44"/>
      <c r="D347" s="44"/>
      <c r="E347" s="44"/>
      <c r="F347" s="44"/>
      <c r="G347" s="89"/>
      <c r="H347" s="45"/>
      <c r="I347" s="47"/>
      <c r="J347" s="46"/>
      <c r="K347" s="47"/>
      <c r="L347" s="47"/>
      <c r="M347" s="48"/>
      <c r="N347" s="46"/>
      <c r="O347" s="44"/>
      <c r="P347" s="47"/>
      <c r="Q347" s="46"/>
      <c r="R347" s="46"/>
      <c r="S347" s="46"/>
      <c r="T347" s="46"/>
      <c r="U347" s="19" t="b">
        <f>N347&gt;___Summary!B350</f>
        <v>0</v>
      </c>
      <c r="V347" s="19" t="b">
        <f t="shared" si="17"/>
        <v>1</v>
      </c>
      <c r="X347" s="43">
        <f t="shared" si="15"/>
        <v>0</v>
      </c>
      <c r="Y347" s="43">
        <f t="shared" si="16"/>
        <v>0</v>
      </c>
    </row>
    <row r="348" spans="1:25" ht="35.1" customHeight="1" x14ac:dyDescent="0.2">
      <c r="A348" s="44"/>
      <c r="B348" s="44"/>
      <c r="C348" s="44"/>
      <c r="D348" s="44"/>
      <c r="E348" s="44"/>
      <c r="F348" s="44"/>
      <c r="G348" s="89"/>
      <c r="H348" s="45"/>
      <c r="I348" s="47"/>
      <c r="J348" s="46"/>
      <c r="K348" s="47"/>
      <c r="L348" s="47"/>
      <c r="M348" s="48"/>
      <c r="N348" s="46"/>
      <c r="O348" s="44"/>
      <c r="P348" s="47"/>
      <c r="Q348" s="46"/>
      <c r="R348" s="46"/>
      <c r="S348" s="46"/>
      <c r="T348" s="46"/>
      <c r="U348" s="19" t="b">
        <f>N348&gt;___Summary!B351</f>
        <v>0</v>
      </c>
      <c r="V348" s="19" t="b">
        <f t="shared" si="17"/>
        <v>1</v>
      </c>
      <c r="X348" s="43">
        <f t="shared" si="15"/>
        <v>0</v>
      </c>
      <c r="Y348" s="43">
        <f t="shared" si="16"/>
        <v>0</v>
      </c>
    </row>
    <row r="349" spans="1:25" ht="35.1" customHeight="1" x14ac:dyDescent="0.2">
      <c r="A349" s="44"/>
      <c r="B349" s="44"/>
      <c r="C349" s="44"/>
      <c r="D349" s="44"/>
      <c r="E349" s="44"/>
      <c r="F349" s="44"/>
      <c r="G349" s="89"/>
      <c r="H349" s="45"/>
      <c r="I349" s="47"/>
      <c r="J349" s="46"/>
      <c r="K349" s="47"/>
      <c r="L349" s="47"/>
      <c r="M349" s="48"/>
      <c r="N349" s="46"/>
      <c r="O349" s="44"/>
      <c r="P349" s="47"/>
      <c r="Q349" s="46"/>
      <c r="R349" s="46"/>
      <c r="S349" s="46"/>
      <c r="T349" s="46"/>
      <c r="U349" s="19" t="b">
        <f>N349&gt;___Summary!B352</f>
        <v>0</v>
      </c>
      <c r="V349" s="19" t="b">
        <f t="shared" si="17"/>
        <v>1</v>
      </c>
      <c r="X349" s="43">
        <f t="shared" si="15"/>
        <v>0</v>
      </c>
      <c r="Y349" s="43">
        <f t="shared" si="16"/>
        <v>0</v>
      </c>
    </row>
    <row r="350" spans="1:25" ht="35.1" customHeight="1" x14ac:dyDescent="0.2">
      <c r="A350" s="44"/>
      <c r="B350" s="44"/>
      <c r="C350" s="44"/>
      <c r="D350" s="44"/>
      <c r="E350" s="44"/>
      <c r="F350" s="44"/>
      <c r="G350" s="89"/>
      <c r="H350" s="45"/>
      <c r="I350" s="47"/>
      <c r="J350" s="46"/>
      <c r="K350" s="47"/>
      <c r="L350" s="47"/>
      <c r="M350" s="48"/>
      <c r="N350" s="46"/>
      <c r="O350" s="44"/>
      <c r="P350" s="47"/>
      <c r="Q350" s="46"/>
      <c r="R350" s="46"/>
      <c r="S350" s="46"/>
      <c r="T350" s="46"/>
      <c r="U350" s="19" t="b">
        <f>N350&gt;___Summary!B353</f>
        <v>0</v>
      </c>
      <c r="V350" s="19" t="b">
        <f t="shared" si="17"/>
        <v>1</v>
      </c>
      <c r="X350" s="43">
        <f t="shared" si="15"/>
        <v>0</v>
      </c>
      <c r="Y350" s="43">
        <f t="shared" si="16"/>
        <v>0</v>
      </c>
    </row>
    <row r="351" spans="1:25" ht="35.1" customHeight="1" x14ac:dyDescent="0.2">
      <c r="A351" s="44"/>
      <c r="B351" s="44"/>
      <c r="C351" s="44"/>
      <c r="D351" s="44"/>
      <c r="E351" s="44"/>
      <c r="F351" s="44"/>
      <c r="G351" s="89"/>
      <c r="H351" s="45"/>
      <c r="I351" s="47"/>
      <c r="J351" s="46"/>
      <c r="K351" s="47"/>
      <c r="L351" s="47"/>
      <c r="M351" s="48"/>
      <c r="N351" s="46"/>
      <c r="O351" s="44"/>
      <c r="P351" s="47"/>
      <c r="Q351" s="46"/>
      <c r="R351" s="46"/>
      <c r="S351" s="46"/>
      <c r="T351" s="46"/>
      <c r="U351" s="19" t="b">
        <f>N351&gt;___Summary!B354</f>
        <v>0</v>
      </c>
      <c r="V351" s="19" t="b">
        <f t="shared" si="17"/>
        <v>1</v>
      </c>
      <c r="X351" s="43">
        <f t="shared" si="15"/>
        <v>0</v>
      </c>
      <c r="Y351" s="43">
        <f t="shared" si="16"/>
        <v>0</v>
      </c>
    </row>
    <row r="352" spans="1:25" ht="35.1" customHeight="1" x14ac:dyDescent="0.2">
      <c r="A352" s="44"/>
      <c r="B352" s="44"/>
      <c r="C352" s="44"/>
      <c r="D352" s="44"/>
      <c r="E352" s="44"/>
      <c r="F352" s="44"/>
      <c r="G352" s="89"/>
      <c r="H352" s="45"/>
      <c r="I352" s="47"/>
      <c r="J352" s="46"/>
      <c r="K352" s="47"/>
      <c r="L352" s="47"/>
      <c r="M352" s="48"/>
      <c r="N352" s="46"/>
      <c r="O352" s="44"/>
      <c r="P352" s="47"/>
      <c r="Q352" s="46"/>
      <c r="R352" s="46"/>
      <c r="S352" s="46"/>
      <c r="T352" s="46"/>
      <c r="U352" s="19" t="b">
        <f>N352&gt;___Summary!B355</f>
        <v>0</v>
      </c>
      <c r="V352" s="19" t="b">
        <f t="shared" si="17"/>
        <v>1</v>
      </c>
      <c r="X352" s="43">
        <f t="shared" si="15"/>
        <v>0</v>
      </c>
      <c r="Y352" s="43">
        <f t="shared" si="16"/>
        <v>0</v>
      </c>
    </row>
    <row r="353" spans="1:25" ht="35.1" customHeight="1" x14ac:dyDescent="0.2">
      <c r="A353" s="44"/>
      <c r="B353" s="44"/>
      <c r="C353" s="44"/>
      <c r="D353" s="44"/>
      <c r="E353" s="44"/>
      <c r="F353" s="44"/>
      <c r="G353" s="89"/>
      <c r="H353" s="45"/>
      <c r="I353" s="47"/>
      <c r="J353" s="46"/>
      <c r="K353" s="47"/>
      <c r="L353" s="47"/>
      <c r="M353" s="48"/>
      <c r="N353" s="46"/>
      <c r="O353" s="44"/>
      <c r="P353" s="47"/>
      <c r="Q353" s="46"/>
      <c r="R353" s="46"/>
      <c r="S353" s="46"/>
      <c r="T353" s="46"/>
      <c r="U353" s="19" t="b">
        <f>N353&gt;___Summary!B356</f>
        <v>0</v>
      </c>
      <c r="V353" s="19" t="b">
        <f t="shared" si="17"/>
        <v>1</v>
      </c>
      <c r="X353" s="43">
        <f t="shared" si="15"/>
        <v>0</v>
      </c>
      <c r="Y353" s="43">
        <f t="shared" si="16"/>
        <v>0</v>
      </c>
    </row>
    <row r="354" spans="1:25" ht="35.1" customHeight="1" x14ac:dyDescent="0.2">
      <c r="A354" s="44"/>
      <c r="B354" s="44"/>
      <c r="C354" s="44"/>
      <c r="D354" s="44"/>
      <c r="E354" s="44"/>
      <c r="F354" s="44"/>
      <c r="G354" s="89"/>
      <c r="H354" s="45"/>
      <c r="I354" s="47"/>
      <c r="J354" s="46"/>
      <c r="K354" s="47"/>
      <c r="L354" s="47"/>
      <c r="M354" s="48"/>
      <c r="N354" s="46"/>
      <c r="O354" s="44"/>
      <c r="P354" s="47"/>
      <c r="Q354" s="46"/>
      <c r="R354" s="46"/>
      <c r="S354" s="46"/>
      <c r="T354" s="46"/>
      <c r="U354" s="19" t="b">
        <f>N354&gt;___Summary!B357</f>
        <v>0</v>
      </c>
      <c r="V354" s="19" t="b">
        <f t="shared" si="17"/>
        <v>1</v>
      </c>
      <c r="X354" s="43">
        <f t="shared" si="15"/>
        <v>0</v>
      </c>
      <c r="Y354" s="43">
        <f t="shared" si="16"/>
        <v>0</v>
      </c>
    </row>
    <row r="355" spans="1:25" ht="35.1" customHeight="1" x14ac:dyDescent="0.2">
      <c r="A355" s="44"/>
      <c r="B355" s="44"/>
      <c r="C355" s="44"/>
      <c r="D355" s="44"/>
      <c r="E355" s="44"/>
      <c r="F355" s="44"/>
      <c r="G355" s="89"/>
      <c r="H355" s="45"/>
      <c r="I355" s="47"/>
      <c r="J355" s="46"/>
      <c r="K355" s="47"/>
      <c r="L355" s="47"/>
      <c r="M355" s="48"/>
      <c r="N355" s="46"/>
      <c r="O355" s="44"/>
      <c r="P355" s="47"/>
      <c r="Q355" s="46"/>
      <c r="R355" s="46"/>
      <c r="S355" s="46"/>
      <c r="T355" s="46"/>
      <c r="U355" s="19" t="b">
        <f>N355&gt;___Summary!B358</f>
        <v>0</v>
      </c>
      <c r="V355" s="19" t="b">
        <f t="shared" si="17"/>
        <v>1</v>
      </c>
      <c r="X355" s="43">
        <f t="shared" si="15"/>
        <v>0</v>
      </c>
      <c r="Y355" s="43">
        <f t="shared" si="16"/>
        <v>0</v>
      </c>
    </row>
    <row r="356" spans="1:25" ht="35.1" customHeight="1" x14ac:dyDescent="0.2">
      <c r="A356" s="44"/>
      <c r="B356" s="44"/>
      <c r="C356" s="44"/>
      <c r="D356" s="44"/>
      <c r="E356" s="44"/>
      <c r="F356" s="44"/>
      <c r="G356" s="89"/>
      <c r="H356" s="45"/>
      <c r="I356" s="47"/>
      <c r="J356" s="46"/>
      <c r="K356" s="47"/>
      <c r="L356" s="47"/>
      <c r="M356" s="48"/>
      <c r="N356" s="46"/>
      <c r="O356" s="44"/>
      <c r="P356" s="47"/>
      <c r="Q356" s="46"/>
      <c r="R356" s="46"/>
      <c r="S356" s="46"/>
      <c r="T356" s="46"/>
      <c r="U356" s="19" t="b">
        <f>N356&gt;___Summary!B359</f>
        <v>0</v>
      </c>
      <c r="V356" s="19" t="b">
        <f t="shared" si="17"/>
        <v>1</v>
      </c>
      <c r="X356" s="43">
        <f t="shared" si="15"/>
        <v>0</v>
      </c>
      <c r="Y356" s="43">
        <f t="shared" si="16"/>
        <v>0</v>
      </c>
    </row>
    <row r="357" spans="1:25" ht="35.1" customHeight="1" x14ac:dyDescent="0.2">
      <c r="A357" s="44"/>
      <c r="B357" s="44"/>
      <c r="C357" s="44"/>
      <c r="D357" s="44"/>
      <c r="E357" s="44"/>
      <c r="F357" s="44"/>
      <c r="G357" s="89"/>
      <c r="H357" s="45"/>
      <c r="I357" s="47"/>
      <c r="J357" s="46"/>
      <c r="K357" s="47"/>
      <c r="L357" s="47"/>
      <c r="M357" s="48"/>
      <c r="N357" s="46"/>
      <c r="O357" s="44"/>
      <c r="P357" s="47"/>
      <c r="Q357" s="46"/>
      <c r="R357" s="46"/>
      <c r="S357" s="46"/>
      <c r="T357" s="46"/>
      <c r="U357" s="19" t="b">
        <f>N357&gt;___Summary!B360</f>
        <v>0</v>
      </c>
      <c r="V357" s="19" t="b">
        <f t="shared" si="17"/>
        <v>1</v>
      </c>
      <c r="X357" s="43">
        <f t="shared" si="15"/>
        <v>0</v>
      </c>
      <c r="Y357" s="43">
        <f t="shared" si="16"/>
        <v>0</v>
      </c>
    </row>
    <row r="358" spans="1:25" ht="35.1" customHeight="1" x14ac:dyDescent="0.2">
      <c r="A358" s="44"/>
      <c r="B358" s="44"/>
      <c r="C358" s="44"/>
      <c r="D358" s="44"/>
      <c r="E358" s="44"/>
      <c r="F358" s="44"/>
      <c r="G358" s="89"/>
      <c r="H358" s="45"/>
      <c r="I358" s="47"/>
      <c r="J358" s="46"/>
      <c r="K358" s="47"/>
      <c r="L358" s="47"/>
      <c r="M358" s="48"/>
      <c r="N358" s="46"/>
      <c r="O358" s="44"/>
      <c r="P358" s="47"/>
      <c r="Q358" s="46"/>
      <c r="R358" s="46"/>
      <c r="S358" s="46"/>
      <c r="T358" s="46"/>
      <c r="U358" s="19" t="b">
        <f>N358&gt;___Summary!B361</f>
        <v>0</v>
      </c>
      <c r="V358" s="19" t="b">
        <f t="shared" si="17"/>
        <v>1</v>
      </c>
      <c r="X358" s="43">
        <f t="shared" si="15"/>
        <v>0</v>
      </c>
      <c r="Y358" s="43">
        <f t="shared" si="16"/>
        <v>0</v>
      </c>
    </row>
    <row r="359" spans="1:25" ht="35.1" customHeight="1" x14ac:dyDescent="0.2">
      <c r="A359" s="44"/>
      <c r="B359" s="44"/>
      <c r="C359" s="44"/>
      <c r="D359" s="44"/>
      <c r="E359" s="44"/>
      <c r="F359" s="44"/>
      <c r="G359" s="89"/>
      <c r="H359" s="45"/>
      <c r="I359" s="47"/>
      <c r="J359" s="46"/>
      <c r="K359" s="47"/>
      <c r="L359" s="47"/>
      <c r="M359" s="48"/>
      <c r="N359" s="46"/>
      <c r="O359" s="44"/>
      <c r="P359" s="47"/>
      <c r="Q359" s="46"/>
      <c r="R359" s="46"/>
      <c r="S359" s="46"/>
      <c r="T359" s="46"/>
      <c r="U359" s="19" t="b">
        <f>N359&gt;___Summary!B362</f>
        <v>0</v>
      </c>
      <c r="V359" s="19" t="b">
        <f t="shared" si="17"/>
        <v>1</v>
      </c>
      <c r="X359" s="43">
        <f t="shared" si="15"/>
        <v>0</v>
      </c>
      <c r="Y359" s="43">
        <f t="shared" si="16"/>
        <v>0</v>
      </c>
    </row>
    <row r="360" spans="1:25" ht="35.1" customHeight="1" x14ac:dyDescent="0.2">
      <c r="A360" s="44"/>
      <c r="B360" s="44"/>
      <c r="C360" s="44"/>
      <c r="D360" s="44"/>
      <c r="E360" s="44"/>
      <c r="F360" s="44"/>
      <c r="G360" s="89"/>
      <c r="H360" s="45"/>
      <c r="I360" s="47"/>
      <c r="J360" s="46"/>
      <c r="K360" s="47"/>
      <c r="L360" s="47"/>
      <c r="M360" s="48"/>
      <c r="N360" s="46"/>
      <c r="O360" s="44"/>
      <c r="P360" s="47"/>
      <c r="Q360" s="46"/>
      <c r="R360" s="46"/>
      <c r="S360" s="46"/>
      <c r="T360" s="46"/>
      <c r="U360" s="19" t="b">
        <f>N360&gt;___Summary!B363</f>
        <v>0</v>
      </c>
      <c r="V360" s="19" t="b">
        <f t="shared" si="17"/>
        <v>1</v>
      </c>
      <c r="X360" s="43">
        <f t="shared" si="15"/>
        <v>0</v>
      </c>
      <c r="Y360" s="43">
        <f t="shared" si="16"/>
        <v>0</v>
      </c>
    </row>
    <row r="361" spans="1:25" ht="35.1" customHeight="1" x14ac:dyDescent="0.2">
      <c r="A361" s="44"/>
      <c r="B361" s="44"/>
      <c r="C361" s="44"/>
      <c r="D361" s="44"/>
      <c r="E361" s="44"/>
      <c r="F361" s="44"/>
      <c r="G361" s="89"/>
      <c r="H361" s="45"/>
      <c r="I361" s="47"/>
      <c r="J361" s="46"/>
      <c r="K361" s="47"/>
      <c r="L361" s="47"/>
      <c r="M361" s="48"/>
      <c r="N361" s="46"/>
      <c r="O361" s="44"/>
      <c r="P361" s="47"/>
      <c r="Q361" s="46"/>
      <c r="R361" s="46"/>
      <c r="S361" s="46"/>
      <c r="T361" s="46"/>
      <c r="U361" s="19" t="b">
        <f>N361&gt;___Summary!B364</f>
        <v>0</v>
      </c>
      <c r="V361" s="19" t="b">
        <f t="shared" si="17"/>
        <v>1</v>
      </c>
      <c r="X361" s="43">
        <f t="shared" si="15"/>
        <v>0</v>
      </c>
      <c r="Y361" s="43">
        <f t="shared" si="16"/>
        <v>0</v>
      </c>
    </row>
    <row r="362" spans="1:25" ht="35.1" customHeight="1" x14ac:dyDescent="0.2">
      <c r="A362" s="44"/>
      <c r="B362" s="44"/>
      <c r="C362" s="44"/>
      <c r="D362" s="44"/>
      <c r="E362" s="44"/>
      <c r="F362" s="44"/>
      <c r="G362" s="89"/>
      <c r="H362" s="45"/>
      <c r="I362" s="47"/>
      <c r="J362" s="46"/>
      <c r="K362" s="47"/>
      <c r="L362" s="47"/>
      <c r="M362" s="48"/>
      <c r="N362" s="46"/>
      <c r="O362" s="44"/>
      <c r="P362" s="47"/>
      <c r="Q362" s="46"/>
      <c r="R362" s="46"/>
      <c r="S362" s="46"/>
      <c r="T362" s="46"/>
      <c r="U362" s="19" t="b">
        <f>N362&gt;___Summary!B365</f>
        <v>0</v>
      </c>
      <c r="V362" s="19" t="b">
        <f t="shared" si="17"/>
        <v>1</v>
      </c>
      <c r="X362" s="43">
        <f t="shared" si="15"/>
        <v>0</v>
      </c>
      <c r="Y362" s="43">
        <f t="shared" si="16"/>
        <v>0</v>
      </c>
    </row>
    <row r="363" spans="1:25" ht="35.1" customHeight="1" x14ac:dyDescent="0.2">
      <c r="A363" s="44"/>
      <c r="B363" s="44"/>
      <c r="C363" s="44"/>
      <c r="D363" s="44"/>
      <c r="E363" s="44"/>
      <c r="F363" s="44"/>
      <c r="G363" s="89"/>
      <c r="H363" s="45"/>
      <c r="I363" s="47"/>
      <c r="J363" s="46"/>
      <c r="K363" s="47"/>
      <c r="L363" s="47"/>
      <c r="M363" s="48"/>
      <c r="N363" s="46"/>
      <c r="O363" s="44"/>
      <c r="P363" s="47"/>
      <c r="Q363" s="46"/>
      <c r="R363" s="46"/>
      <c r="S363" s="46"/>
      <c r="T363" s="46"/>
      <c r="U363" s="19" t="b">
        <f>N363&gt;___Summary!B366</f>
        <v>0</v>
      </c>
      <c r="V363" s="19" t="b">
        <f t="shared" si="17"/>
        <v>1</v>
      </c>
      <c r="X363" s="43">
        <f t="shared" si="15"/>
        <v>0</v>
      </c>
      <c r="Y363" s="43">
        <f t="shared" si="16"/>
        <v>0</v>
      </c>
    </row>
    <row r="364" spans="1:25" ht="35.1" customHeight="1" x14ac:dyDescent="0.2">
      <c r="A364" s="44"/>
      <c r="B364" s="44"/>
      <c r="C364" s="44"/>
      <c r="D364" s="44"/>
      <c r="E364" s="44"/>
      <c r="F364" s="44"/>
      <c r="G364" s="89"/>
      <c r="H364" s="45"/>
      <c r="I364" s="47"/>
      <c r="J364" s="46"/>
      <c r="K364" s="47"/>
      <c r="L364" s="47"/>
      <c r="M364" s="48"/>
      <c r="N364" s="46"/>
      <c r="O364" s="44"/>
      <c r="P364" s="47"/>
      <c r="Q364" s="46"/>
      <c r="R364" s="46"/>
      <c r="S364" s="46"/>
      <c r="T364" s="46"/>
      <c r="U364" s="19" t="b">
        <f>N364&gt;___Summary!B367</f>
        <v>0</v>
      </c>
      <c r="V364" s="19" t="b">
        <f t="shared" si="17"/>
        <v>1</v>
      </c>
      <c r="X364" s="43">
        <f t="shared" si="15"/>
        <v>0</v>
      </c>
      <c r="Y364" s="43">
        <f t="shared" si="16"/>
        <v>0</v>
      </c>
    </row>
    <row r="365" spans="1:25" ht="35.1" customHeight="1" x14ac:dyDescent="0.2">
      <c r="A365" s="44"/>
      <c r="B365" s="44"/>
      <c r="C365" s="44"/>
      <c r="D365" s="44"/>
      <c r="E365" s="44"/>
      <c r="F365" s="44"/>
      <c r="G365" s="89"/>
      <c r="H365" s="45"/>
      <c r="I365" s="47"/>
      <c r="J365" s="46"/>
      <c r="K365" s="47"/>
      <c r="L365" s="47"/>
      <c r="M365" s="48"/>
      <c r="N365" s="46"/>
      <c r="O365" s="44"/>
      <c r="P365" s="47"/>
      <c r="Q365" s="46"/>
      <c r="R365" s="46"/>
      <c r="S365" s="46"/>
      <c r="T365" s="46"/>
      <c r="U365" s="19" t="b">
        <f>N365&gt;___Summary!B368</f>
        <v>0</v>
      </c>
      <c r="V365" s="19" t="b">
        <f t="shared" si="17"/>
        <v>1</v>
      </c>
      <c r="X365" s="43">
        <f t="shared" si="15"/>
        <v>0</v>
      </c>
      <c r="Y365" s="43">
        <f t="shared" si="16"/>
        <v>0</v>
      </c>
    </row>
    <row r="366" spans="1:25" ht="35.1" customHeight="1" x14ac:dyDescent="0.2">
      <c r="A366" s="44"/>
      <c r="B366" s="44"/>
      <c r="C366" s="44"/>
      <c r="D366" s="44"/>
      <c r="E366" s="44"/>
      <c r="F366" s="44"/>
      <c r="G366" s="89"/>
      <c r="H366" s="45"/>
      <c r="I366" s="47"/>
      <c r="J366" s="46"/>
      <c r="K366" s="47"/>
      <c r="L366" s="47"/>
      <c r="M366" s="48"/>
      <c r="N366" s="46"/>
      <c r="O366" s="44"/>
      <c r="P366" s="47"/>
      <c r="Q366" s="46"/>
      <c r="R366" s="46"/>
      <c r="S366" s="46"/>
      <c r="T366" s="46"/>
      <c r="U366" s="19" t="b">
        <f>N366&gt;___Summary!B369</f>
        <v>0</v>
      </c>
      <c r="V366" s="19" t="b">
        <f t="shared" si="17"/>
        <v>1</v>
      </c>
      <c r="X366" s="43">
        <f t="shared" si="15"/>
        <v>0</v>
      </c>
      <c r="Y366" s="43">
        <f t="shared" si="16"/>
        <v>0</v>
      </c>
    </row>
    <row r="367" spans="1:25" ht="35.1" customHeight="1" x14ac:dyDescent="0.2">
      <c r="A367" s="44"/>
      <c r="B367" s="44"/>
      <c r="C367" s="44"/>
      <c r="D367" s="44"/>
      <c r="E367" s="44"/>
      <c r="F367" s="44"/>
      <c r="G367" s="89"/>
      <c r="H367" s="45"/>
      <c r="I367" s="47"/>
      <c r="J367" s="46"/>
      <c r="K367" s="47"/>
      <c r="L367" s="47"/>
      <c r="M367" s="48"/>
      <c r="N367" s="46"/>
      <c r="O367" s="44"/>
      <c r="P367" s="47"/>
      <c r="Q367" s="46"/>
      <c r="R367" s="46"/>
      <c r="S367" s="46"/>
      <c r="T367" s="46"/>
      <c r="U367" s="19" t="b">
        <f>N367&gt;___Summary!B370</f>
        <v>0</v>
      </c>
      <c r="V367" s="19" t="b">
        <f t="shared" si="17"/>
        <v>1</v>
      </c>
      <c r="X367" s="43">
        <f t="shared" si="15"/>
        <v>0</v>
      </c>
      <c r="Y367" s="43">
        <f t="shared" si="16"/>
        <v>0</v>
      </c>
    </row>
    <row r="368" spans="1:25" ht="35.1" customHeight="1" x14ac:dyDescent="0.2">
      <c r="A368" s="44"/>
      <c r="B368" s="44"/>
      <c r="C368" s="44"/>
      <c r="D368" s="44"/>
      <c r="E368" s="44"/>
      <c r="F368" s="44"/>
      <c r="G368" s="89"/>
      <c r="H368" s="45"/>
      <c r="I368" s="47"/>
      <c r="J368" s="46"/>
      <c r="K368" s="47"/>
      <c r="L368" s="47"/>
      <c r="M368" s="48"/>
      <c r="N368" s="46"/>
      <c r="O368" s="44"/>
      <c r="P368" s="47"/>
      <c r="Q368" s="46"/>
      <c r="R368" s="46"/>
      <c r="S368" s="46"/>
      <c r="T368" s="46"/>
      <c r="U368" s="19" t="b">
        <f>N368&gt;___Summary!B371</f>
        <v>0</v>
      </c>
      <c r="V368" s="19" t="b">
        <f t="shared" si="17"/>
        <v>1</v>
      </c>
      <c r="X368" s="43">
        <f t="shared" si="15"/>
        <v>0</v>
      </c>
      <c r="Y368" s="43">
        <f t="shared" si="16"/>
        <v>0</v>
      </c>
    </row>
    <row r="369" spans="1:25" ht="35.1" customHeight="1" x14ac:dyDescent="0.2">
      <c r="A369" s="44"/>
      <c r="B369" s="44"/>
      <c r="C369" s="44"/>
      <c r="D369" s="44"/>
      <c r="E369" s="44"/>
      <c r="F369" s="44"/>
      <c r="G369" s="89"/>
      <c r="H369" s="45"/>
      <c r="I369" s="47"/>
      <c r="J369" s="46"/>
      <c r="K369" s="47"/>
      <c r="L369" s="47"/>
      <c r="M369" s="48"/>
      <c r="N369" s="46"/>
      <c r="O369" s="44"/>
      <c r="P369" s="47"/>
      <c r="Q369" s="46"/>
      <c r="R369" s="46"/>
      <c r="S369" s="46"/>
      <c r="T369" s="46"/>
      <c r="U369" s="19" t="b">
        <f>N369&gt;___Summary!B372</f>
        <v>0</v>
      </c>
      <c r="V369" s="19" t="b">
        <f t="shared" si="17"/>
        <v>1</v>
      </c>
      <c r="X369" s="43">
        <f t="shared" si="15"/>
        <v>0</v>
      </c>
      <c r="Y369" s="43">
        <f t="shared" si="16"/>
        <v>0</v>
      </c>
    </row>
    <row r="370" spans="1:25" ht="35.1" customHeight="1" x14ac:dyDescent="0.2">
      <c r="A370" s="44"/>
      <c r="B370" s="44"/>
      <c r="C370" s="44"/>
      <c r="D370" s="44"/>
      <c r="E370" s="44"/>
      <c r="F370" s="44"/>
      <c r="G370" s="89"/>
      <c r="H370" s="45"/>
      <c r="I370" s="47"/>
      <c r="J370" s="46"/>
      <c r="K370" s="47"/>
      <c r="L370" s="47"/>
      <c r="M370" s="48"/>
      <c r="N370" s="46"/>
      <c r="O370" s="44"/>
      <c r="P370" s="47"/>
      <c r="Q370" s="46"/>
      <c r="R370" s="46"/>
      <c r="S370" s="46"/>
      <c r="T370" s="46"/>
      <c r="U370" s="19" t="b">
        <f>N370&gt;___Summary!B373</f>
        <v>0</v>
      </c>
      <c r="V370" s="19" t="b">
        <f t="shared" si="17"/>
        <v>1</v>
      </c>
      <c r="X370" s="43">
        <f t="shared" si="15"/>
        <v>0</v>
      </c>
      <c r="Y370" s="43">
        <f t="shared" si="16"/>
        <v>0</v>
      </c>
    </row>
    <row r="371" spans="1:25" ht="35.1" customHeight="1" x14ac:dyDescent="0.2">
      <c r="A371" s="44"/>
      <c r="B371" s="44"/>
      <c r="C371" s="44"/>
      <c r="D371" s="44"/>
      <c r="E371" s="44"/>
      <c r="F371" s="44"/>
      <c r="G371" s="89"/>
      <c r="H371" s="45"/>
      <c r="I371" s="47"/>
      <c r="J371" s="46"/>
      <c r="K371" s="47"/>
      <c r="L371" s="47"/>
      <c r="M371" s="48"/>
      <c r="N371" s="46"/>
      <c r="O371" s="44"/>
      <c r="P371" s="47"/>
      <c r="Q371" s="46"/>
      <c r="R371" s="46"/>
      <c r="S371" s="46"/>
      <c r="T371" s="46"/>
      <c r="U371" s="19" t="b">
        <f>N371&gt;___Summary!B374</f>
        <v>0</v>
      </c>
      <c r="V371" s="19" t="b">
        <f t="shared" si="17"/>
        <v>1</v>
      </c>
      <c r="X371" s="43">
        <f t="shared" si="15"/>
        <v>0</v>
      </c>
      <c r="Y371" s="43">
        <f t="shared" si="16"/>
        <v>0</v>
      </c>
    </row>
    <row r="372" spans="1:25" ht="35.1" customHeight="1" x14ac:dyDescent="0.2">
      <c r="A372" s="44"/>
      <c r="B372" s="44"/>
      <c r="C372" s="44"/>
      <c r="D372" s="44"/>
      <c r="E372" s="44"/>
      <c r="F372" s="44"/>
      <c r="G372" s="89"/>
      <c r="H372" s="45"/>
      <c r="I372" s="47"/>
      <c r="J372" s="46"/>
      <c r="K372" s="47"/>
      <c r="L372" s="47"/>
      <c r="M372" s="48"/>
      <c r="N372" s="46"/>
      <c r="O372" s="44"/>
      <c r="P372" s="47"/>
      <c r="Q372" s="46"/>
      <c r="R372" s="46"/>
      <c r="S372" s="46"/>
      <c r="T372" s="46"/>
      <c r="U372" s="19" t="b">
        <f>N372&gt;___Summary!B375</f>
        <v>0</v>
      </c>
      <c r="V372" s="19" t="b">
        <f t="shared" si="17"/>
        <v>1</v>
      </c>
      <c r="X372" s="43">
        <f t="shared" si="15"/>
        <v>0</v>
      </c>
      <c r="Y372" s="43">
        <f t="shared" si="16"/>
        <v>0</v>
      </c>
    </row>
    <row r="373" spans="1:25" ht="35.1" customHeight="1" x14ac:dyDescent="0.2">
      <c r="A373" s="44"/>
      <c r="B373" s="44"/>
      <c r="C373" s="44"/>
      <c r="D373" s="44"/>
      <c r="E373" s="44"/>
      <c r="F373" s="44"/>
      <c r="G373" s="89"/>
      <c r="H373" s="45"/>
      <c r="I373" s="47"/>
      <c r="J373" s="46"/>
      <c r="K373" s="47"/>
      <c r="L373" s="47"/>
      <c r="M373" s="48"/>
      <c r="N373" s="46"/>
      <c r="O373" s="44"/>
      <c r="P373" s="47"/>
      <c r="Q373" s="46"/>
      <c r="R373" s="46"/>
      <c r="S373" s="46"/>
      <c r="T373" s="46"/>
      <c r="U373" s="19" t="b">
        <f>N373&gt;___Summary!B376</f>
        <v>0</v>
      </c>
      <c r="V373" s="19" t="b">
        <f t="shared" si="17"/>
        <v>1</v>
      </c>
      <c r="X373" s="43">
        <f t="shared" si="15"/>
        <v>0</v>
      </c>
      <c r="Y373" s="43">
        <f t="shared" si="16"/>
        <v>0</v>
      </c>
    </row>
    <row r="374" spans="1:25" ht="35.1" customHeight="1" x14ac:dyDescent="0.2">
      <c r="A374" s="44"/>
      <c r="B374" s="44"/>
      <c r="C374" s="44"/>
      <c r="D374" s="44"/>
      <c r="E374" s="44"/>
      <c r="F374" s="44"/>
      <c r="G374" s="89"/>
      <c r="H374" s="45"/>
      <c r="I374" s="47"/>
      <c r="J374" s="46"/>
      <c r="K374" s="47"/>
      <c r="L374" s="47"/>
      <c r="M374" s="48"/>
      <c r="N374" s="46"/>
      <c r="O374" s="44"/>
      <c r="P374" s="47"/>
      <c r="Q374" s="46"/>
      <c r="R374" s="46"/>
      <c r="S374" s="46"/>
      <c r="T374" s="46"/>
      <c r="U374" s="19" t="b">
        <f>N374&gt;___Summary!B377</f>
        <v>0</v>
      </c>
      <c r="V374" s="19" t="b">
        <f t="shared" si="17"/>
        <v>1</v>
      </c>
      <c r="X374" s="43">
        <f t="shared" si="15"/>
        <v>0</v>
      </c>
      <c r="Y374" s="43">
        <f t="shared" si="16"/>
        <v>0</v>
      </c>
    </row>
    <row r="375" spans="1:25" ht="35.1" customHeight="1" x14ac:dyDescent="0.2">
      <c r="A375" s="44"/>
      <c r="B375" s="44"/>
      <c r="C375" s="44"/>
      <c r="D375" s="44"/>
      <c r="E375" s="44"/>
      <c r="F375" s="44"/>
      <c r="G375" s="89"/>
      <c r="H375" s="45"/>
      <c r="I375" s="47"/>
      <c r="J375" s="46"/>
      <c r="K375" s="47"/>
      <c r="L375" s="47"/>
      <c r="M375" s="48"/>
      <c r="N375" s="46"/>
      <c r="O375" s="44"/>
      <c r="P375" s="47"/>
      <c r="Q375" s="46"/>
      <c r="R375" s="46"/>
      <c r="S375" s="46"/>
      <c r="T375" s="46"/>
      <c r="U375" s="19" t="b">
        <f>N375&gt;___Summary!B378</f>
        <v>0</v>
      </c>
      <c r="V375" s="19" t="b">
        <f t="shared" si="17"/>
        <v>1</v>
      </c>
      <c r="X375" s="43">
        <f t="shared" si="15"/>
        <v>0</v>
      </c>
      <c r="Y375" s="43">
        <f t="shared" si="16"/>
        <v>0</v>
      </c>
    </row>
    <row r="376" spans="1:25" ht="35.1" customHeight="1" x14ac:dyDescent="0.2">
      <c r="A376" s="44"/>
      <c r="B376" s="44"/>
      <c r="C376" s="44"/>
      <c r="D376" s="44"/>
      <c r="E376" s="44"/>
      <c r="F376" s="44"/>
      <c r="G376" s="89"/>
      <c r="H376" s="45"/>
      <c r="I376" s="47"/>
      <c r="J376" s="46"/>
      <c r="K376" s="47"/>
      <c r="L376" s="47"/>
      <c r="M376" s="48"/>
      <c r="N376" s="46"/>
      <c r="O376" s="44"/>
      <c r="P376" s="47"/>
      <c r="Q376" s="46"/>
      <c r="R376" s="46"/>
      <c r="S376" s="46"/>
      <c r="T376" s="46"/>
      <c r="U376" s="19" t="b">
        <f>N376&gt;___Summary!B379</f>
        <v>0</v>
      </c>
      <c r="V376" s="19" t="b">
        <f t="shared" si="17"/>
        <v>1</v>
      </c>
      <c r="X376" s="43">
        <f t="shared" si="15"/>
        <v>0</v>
      </c>
      <c r="Y376" s="43">
        <f t="shared" si="16"/>
        <v>0</v>
      </c>
    </row>
    <row r="377" spans="1:25" ht="35.1" customHeight="1" x14ac:dyDescent="0.2">
      <c r="A377" s="44"/>
      <c r="B377" s="44"/>
      <c r="C377" s="44"/>
      <c r="D377" s="44"/>
      <c r="E377" s="44"/>
      <c r="F377" s="44"/>
      <c r="G377" s="89"/>
      <c r="H377" s="45"/>
      <c r="I377" s="47"/>
      <c r="J377" s="46"/>
      <c r="K377" s="47"/>
      <c r="L377" s="47"/>
      <c r="M377" s="48"/>
      <c r="N377" s="46"/>
      <c r="O377" s="44"/>
      <c r="P377" s="47"/>
      <c r="Q377" s="46"/>
      <c r="R377" s="46"/>
      <c r="S377" s="46"/>
      <c r="T377" s="46"/>
      <c r="U377" s="19" t="b">
        <f>N377&gt;___Summary!B380</f>
        <v>0</v>
      </c>
      <c r="V377" s="19" t="b">
        <f t="shared" si="17"/>
        <v>1</v>
      </c>
      <c r="X377" s="43">
        <f t="shared" si="15"/>
        <v>0</v>
      </c>
      <c r="Y377" s="43">
        <f t="shared" si="16"/>
        <v>0</v>
      </c>
    </row>
    <row r="378" spans="1:25" ht="35.1" customHeight="1" x14ac:dyDescent="0.2">
      <c r="A378" s="44"/>
      <c r="B378" s="44"/>
      <c r="C378" s="44"/>
      <c r="D378" s="44"/>
      <c r="E378" s="44"/>
      <c r="F378" s="44"/>
      <c r="G378" s="89"/>
      <c r="H378" s="45"/>
      <c r="I378" s="47"/>
      <c r="J378" s="46"/>
      <c r="K378" s="47"/>
      <c r="L378" s="47"/>
      <c r="M378" s="48"/>
      <c r="N378" s="46"/>
      <c r="O378" s="44"/>
      <c r="P378" s="47"/>
      <c r="Q378" s="46"/>
      <c r="R378" s="46"/>
      <c r="S378" s="46"/>
      <c r="T378" s="46"/>
      <c r="U378" s="19" t="b">
        <f>N378&gt;___Summary!B381</f>
        <v>0</v>
      </c>
      <c r="V378" s="19" t="b">
        <f t="shared" si="17"/>
        <v>1</v>
      </c>
      <c r="X378" s="43">
        <f t="shared" si="15"/>
        <v>0</v>
      </c>
      <c r="Y378" s="43">
        <f t="shared" si="16"/>
        <v>0</v>
      </c>
    </row>
    <row r="379" spans="1:25" ht="35.1" customHeight="1" x14ac:dyDescent="0.2">
      <c r="A379" s="44"/>
      <c r="B379" s="44"/>
      <c r="C379" s="44"/>
      <c r="D379" s="44"/>
      <c r="E379" s="44"/>
      <c r="F379" s="44"/>
      <c r="G379" s="89"/>
      <c r="H379" s="45"/>
      <c r="I379" s="47"/>
      <c r="J379" s="46"/>
      <c r="K379" s="47"/>
      <c r="L379" s="47"/>
      <c r="M379" s="48"/>
      <c r="N379" s="46"/>
      <c r="O379" s="44"/>
      <c r="P379" s="47"/>
      <c r="Q379" s="46"/>
      <c r="R379" s="46"/>
      <c r="S379" s="46"/>
      <c r="T379" s="46"/>
      <c r="U379" s="19" t="b">
        <f>N379&gt;___Summary!B382</f>
        <v>0</v>
      </c>
      <c r="V379" s="19" t="b">
        <f t="shared" si="17"/>
        <v>1</v>
      </c>
      <c r="X379" s="43">
        <f t="shared" si="15"/>
        <v>0</v>
      </c>
      <c r="Y379" s="43">
        <f t="shared" si="16"/>
        <v>0</v>
      </c>
    </row>
    <row r="380" spans="1:25" ht="35.1" customHeight="1" x14ac:dyDescent="0.2">
      <c r="A380" s="44"/>
      <c r="B380" s="44"/>
      <c r="C380" s="44"/>
      <c r="D380" s="44"/>
      <c r="E380" s="44"/>
      <c r="F380" s="44"/>
      <c r="G380" s="89"/>
      <c r="H380" s="45"/>
      <c r="I380" s="47"/>
      <c r="J380" s="46"/>
      <c r="K380" s="47"/>
      <c r="L380" s="47"/>
      <c r="M380" s="48"/>
      <c r="N380" s="46"/>
      <c r="O380" s="44"/>
      <c r="P380" s="47"/>
      <c r="Q380" s="46"/>
      <c r="R380" s="46"/>
      <c r="S380" s="46"/>
      <c r="T380" s="46"/>
      <c r="U380" s="19" t="b">
        <f>N380&gt;___Summary!B383</f>
        <v>0</v>
      </c>
      <c r="V380" s="19" t="b">
        <f t="shared" si="17"/>
        <v>1</v>
      </c>
      <c r="X380" s="43">
        <f t="shared" si="15"/>
        <v>0</v>
      </c>
      <c r="Y380" s="43">
        <f t="shared" si="16"/>
        <v>0</v>
      </c>
    </row>
    <row r="381" spans="1:25" ht="35.1" customHeight="1" x14ac:dyDescent="0.2">
      <c r="A381" s="44"/>
      <c r="B381" s="44"/>
      <c r="C381" s="44"/>
      <c r="D381" s="44"/>
      <c r="E381" s="44"/>
      <c r="F381" s="44"/>
      <c r="G381" s="89"/>
      <c r="H381" s="45"/>
      <c r="I381" s="47"/>
      <c r="J381" s="46"/>
      <c r="K381" s="47"/>
      <c r="L381" s="47"/>
      <c r="M381" s="48"/>
      <c r="N381" s="46"/>
      <c r="O381" s="44"/>
      <c r="P381" s="47"/>
      <c r="Q381" s="46"/>
      <c r="R381" s="46"/>
      <c r="S381" s="46"/>
      <c r="T381" s="46"/>
      <c r="U381" s="19" t="b">
        <f>N381&gt;___Summary!B384</f>
        <v>0</v>
      </c>
      <c r="V381" s="19" t="b">
        <f t="shared" si="17"/>
        <v>1</v>
      </c>
      <c r="X381" s="43">
        <f t="shared" si="15"/>
        <v>0</v>
      </c>
      <c r="Y381" s="43">
        <f t="shared" si="16"/>
        <v>0</v>
      </c>
    </row>
    <row r="382" spans="1:25" ht="35.1" customHeight="1" x14ac:dyDescent="0.2">
      <c r="A382" s="44"/>
      <c r="B382" s="44"/>
      <c r="C382" s="44"/>
      <c r="D382" s="44"/>
      <c r="E382" s="44"/>
      <c r="F382" s="44"/>
      <c r="G382" s="89"/>
      <c r="H382" s="45"/>
      <c r="I382" s="47"/>
      <c r="J382" s="46"/>
      <c r="K382" s="47"/>
      <c r="L382" s="47"/>
      <c r="M382" s="48"/>
      <c r="N382" s="46"/>
      <c r="O382" s="44"/>
      <c r="P382" s="47"/>
      <c r="Q382" s="46"/>
      <c r="R382" s="46"/>
      <c r="S382" s="46"/>
      <c r="T382" s="46"/>
      <c r="U382" s="19" t="b">
        <f>N382&gt;___Summary!B385</f>
        <v>0</v>
      </c>
      <c r="V382" s="19" t="b">
        <f t="shared" si="17"/>
        <v>1</v>
      </c>
      <c r="X382" s="43">
        <f t="shared" si="15"/>
        <v>0</v>
      </c>
      <c r="Y382" s="43">
        <f t="shared" si="16"/>
        <v>0</v>
      </c>
    </row>
    <row r="383" spans="1:25" ht="35.1" customHeight="1" x14ac:dyDescent="0.2">
      <c r="A383" s="44"/>
      <c r="B383" s="44"/>
      <c r="C383" s="44"/>
      <c r="D383" s="44"/>
      <c r="E383" s="44"/>
      <c r="F383" s="44"/>
      <c r="G383" s="89"/>
      <c r="H383" s="45"/>
      <c r="I383" s="47"/>
      <c r="J383" s="46"/>
      <c r="K383" s="47"/>
      <c r="L383" s="47"/>
      <c r="M383" s="48"/>
      <c r="N383" s="46"/>
      <c r="O383" s="44"/>
      <c r="P383" s="47"/>
      <c r="Q383" s="46"/>
      <c r="R383" s="46"/>
      <c r="S383" s="46"/>
      <c r="T383" s="46"/>
      <c r="U383" s="19" t="b">
        <f>N383&gt;___Summary!B386</f>
        <v>0</v>
      </c>
      <c r="V383" s="19" t="b">
        <f t="shared" si="17"/>
        <v>1</v>
      </c>
      <c r="X383" s="43">
        <f t="shared" si="15"/>
        <v>0</v>
      </c>
      <c r="Y383" s="43">
        <f t="shared" si="16"/>
        <v>0</v>
      </c>
    </row>
    <row r="384" spans="1:25" ht="35.1" customHeight="1" x14ac:dyDescent="0.2">
      <c r="A384" s="44"/>
      <c r="B384" s="44"/>
      <c r="C384" s="44"/>
      <c r="D384" s="44"/>
      <c r="E384" s="44"/>
      <c r="F384" s="44"/>
      <c r="G384" s="89"/>
      <c r="H384" s="45"/>
      <c r="I384" s="47"/>
      <c r="J384" s="46"/>
      <c r="K384" s="47"/>
      <c r="L384" s="47"/>
      <c r="M384" s="48"/>
      <c r="N384" s="46"/>
      <c r="O384" s="44"/>
      <c r="P384" s="47"/>
      <c r="Q384" s="46"/>
      <c r="R384" s="46"/>
      <c r="S384" s="46"/>
      <c r="T384" s="46"/>
      <c r="U384" s="19" t="b">
        <f>N384&gt;___Summary!B387</f>
        <v>0</v>
      </c>
      <c r="V384" s="19" t="b">
        <f t="shared" si="17"/>
        <v>1</v>
      </c>
      <c r="X384" s="43">
        <f t="shared" si="15"/>
        <v>0</v>
      </c>
      <c r="Y384" s="43">
        <f t="shared" si="16"/>
        <v>0</v>
      </c>
    </row>
    <row r="385" spans="1:25" ht="35.1" customHeight="1" x14ac:dyDescent="0.2">
      <c r="A385" s="44"/>
      <c r="B385" s="44"/>
      <c r="C385" s="44"/>
      <c r="D385" s="44"/>
      <c r="E385" s="44"/>
      <c r="F385" s="44"/>
      <c r="G385" s="89"/>
      <c r="H385" s="45"/>
      <c r="I385" s="47"/>
      <c r="J385" s="46"/>
      <c r="K385" s="47"/>
      <c r="L385" s="47"/>
      <c r="M385" s="48"/>
      <c r="N385" s="46"/>
      <c r="O385" s="44"/>
      <c r="P385" s="47"/>
      <c r="Q385" s="46"/>
      <c r="R385" s="46"/>
      <c r="S385" s="46"/>
      <c r="T385" s="46"/>
      <c r="U385" s="19" t="b">
        <f>N385&gt;___Summary!B388</f>
        <v>0</v>
      </c>
      <c r="V385" s="19" t="b">
        <f t="shared" si="17"/>
        <v>1</v>
      </c>
      <c r="X385" s="43">
        <f t="shared" si="15"/>
        <v>0</v>
      </c>
      <c r="Y385" s="43">
        <f t="shared" si="16"/>
        <v>0</v>
      </c>
    </row>
    <row r="386" spans="1:25" ht="35.1" customHeight="1" x14ac:dyDescent="0.2">
      <c r="A386" s="44"/>
      <c r="B386" s="44"/>
      <c r="C386" s="44"/>
      <c r="D386" s="44"/>
      <c r="E386" s="44"/>
      <c r="F386" s="44"/>
      <c r="G386" s="89"/>
      <c r="H386" s="45"/>
      <c r="I386" s="47"/>
      <c r="J386" s="46"/>
      <c r="K386" s="47"/>
      <c r="L386" s="47"/>
      <c r="M386" s="48"/>
      <c r="N386" s="46"/>
      <c r="O386" s="44"/>
      <c r="P386" s="47"/>
      <c r="Q386" s="46"/>
      <c r="R386" s="46"/>
      <c r="S386" s="46"/>
      <c r="T386" s="46"/>
      <c r="U386" s="19" t="b">
        <f>N386&gt;___Summary!B389</f>
        <v>0</v>
      </c>
      <c r="V386" s="19" t="b">
        <f t="shared" si="17"/>
        <v>1</v>
      </c>
      <c r="X386" s="43">
        <f t="shared" si="15"/>
        <v>0</v>
      </c>
      <c r="Y386" s="43">
        <f t="shared" si="16"/>
        <v>0</v>
      </c>
    </row>
    <row r="387" spans="1:25" ht="35.1" customHeight="1" x14ac:dyDescent="0.2">
      <c r="A387" s="44"/>
      <c r="B387" s="44"/>
      <c r="C387" s="44"/>
      <c r="D387" s="44"/>
      <c r="E387" s="44"/>
      <c r="F387" s="44"/>
      <c r="G387" s="89"/>
      <c r="H387" s="45"/>
      <c r="I387" s="47"/>
      <c r="J387" s="46"/>
      <c r="K387" s="47"/>
      <c r="L387" s="47"/>
      <c r="M387" s="48"/>
      <c r="N387" s="46"/>
      <c r="O387" s="44"/>
      <c r="P387" s="47"/>
      <c r="Q387" s="46"/>
      <c r="R387" s="46"/>
      <c r="S387" s="46"/>
      <c r="T387" s="46"/>
      <c r="U387" s="19" t="b">
        <f>N387&gt;___Summary!B390</f>
        <v>0</v>
      </c>
      <c r="V387" s="19" t="b">
        <f t="shared" si="17"/>
        <v>1</v>
      </c>
      <c r="X387" s="43">
        <f t="shared" si="15"/>
        <v>0</v>
      </c>
      <c r="Y387" s="43">
        <f t="shared" si="16"/>
        <v>0</v>
      </c>
    </row>
    <row r="388" spans="1:25" ht="35.1" customHeight="1" x14ac:dyDescent="0.2">
      <c r="A388" s="44"/>
      <c r="B388" s="44"/>
      <c r="C388" s="44"/>
      <c r="D388" s="44"/>
      <c r="E388" s="44"/>
      <c r="F388" s="44"/>
      <c r="G388" s="89"/>
      <c r="H388" s="45"/>
      <c r="I388" s="47"/>
      <c r="J388" s="46"/>
      <c r="K388" s="47"/>
      <c r="L388" s="47"/>
      <c r="M388" s="48"/>
      <c r="N388" s="46"/>
      <c r="O388" s="44"/>
      <c r="P388" s="47"/>
      <c r="Q388" s="46"/>
      <c r="R388" s="46"/>
      <c r="S388" s="46"/>
      <c r="T388" s="46"/>
      <c r="U388" s="19" t="b">
        <f>N388&gt;___Summary!B391</f>
        <v>0</v>
      </c>
      <c r="V388" s="19" t="b">
        <f t="shared" si="17"/>
        <v>1</v>
      </c>
      <c r="X388" s="43">
        <f t="shared" si="15"/>
        <v>0</v>
      </c>
      <c r="Y388" s="43">
        <f t="shared" si="16"/>
        <v>0</v>
      </c>
    </row>
    <row r="389" spans="1:25" ht="35.1" customHeight="1" x14ac:dyDescent="0.2">
      <c r="A389" s="44"/>
      <c r="B389" s="44"/>
      <c r="C389" s="44"/>
      <c r="D389" s="44"/>
      <c r="E389" s="44"/>
      <c r="F389" s="44"/>
      <c r="G389" s="89"/>
      <c r="H389" s="45"/>
      <c r="I389" s="47"/>
      <c r="J389" s="46"/>
      <c r="K389" s="47"/>
      <c r="L389" s="47"/>
      <c r="M389" s="48"/>
      <c r="N389" s="46"/>
      <c r="O389" s="44"/>
      <c r="P389" s="47"/>
      <c r="Q389" s="46"/>
      <c r="R389" s="46"/>
      <c r="S389" s="46"/>
      <c r="T389" s="46"/>
      <c r="U389" s="19" t="b">
        <f>N389&gt;___Summary!B392</f>
        <v>0</v>
      </c>
      <c r="V389" s="19" t="b">
        <f t="shared" si="17"/>
        <v>1</v>
      </c>
      <c r="X389" s="43">
        <f t="shared" si="15"/>
        <v>0</v>
      </c>
      <c r="Y389" s="43">
        <f t="shared" si="16"/>
        <v>0</v>
      </c>
    </row>
    <row r="390" spans="1:25" ht="35.1" customHeight="1" x14ac:dyDescent="0.2">
      <c r="A390" s="44"/>
      <c r="B390" s="44"/>
      <c r="C390" s="44"/>
      <c r="D390" s="44"/>
      <c r="E390" s="44"/>
      <c r="F390" s="44"/>
      <c r="G390" s="89"/>
      <c r="H390" s="45"/>
      <c r="I390" s="47"/>
      <c r="J390" s="46"/>
      <c r="K390" s="47"/>
      <c r="L390" s="47"/>
      <c r="M390" s="48"/>
      <c r="N390" s="46"/>
      <c r="O390" s="44"/>
      <c r="P390" s="47"/>
      <c r="Q390" s="46"/>
      <c r="R390" s="46"/>
      <c r="S390" s="46"/>
      <c r="T390" s="46"/>
      <c r="U390" s="19" t="b">
        <f>N390&gt;___Summary!B393</f>
        <v>0</v>
      </c>
      <c r="V390" s="19" t="b">
        <f t="shared" si="17"/>
        <v>1</v>
      </c>
      <c r="X390" s="43">
        <f t="shared" si="15"/>
        <v>0</v>
      </c>
      <c r="Y390" s="43">
        <f t="shared" si="16"/>
        <v>0</v>
      </c>
    </row>
    <row r="391" spans="1:25" ht="35.1" customHeight="1" x14ac:dyDescent="0.2">
      <c r="A391" s="44"/>
      <c r="B391" s="44"/>
      <c r="C391" s="44"/>
      <c r="D391" s="44"/>
      <c r="E391" s="44"/>
      <c r="F391" s="44"/>
      <c r="G391" s="89"/>
      <c r="H391" s="45"/>
      <c r="I391" s="47"/>
      <c r="J391" s="46"/>
      <c r="K391" s="47"/>
      <c r="L391" s="47"/>
      <c r="M391" s="48"/>
      <c r="N391" s="46"/>
      <c r="O391" s="44"/>
      <c r="P391" s="47"/>
      <c r="Q391" s="46"/>
      <c r="R391" s="46"/>
      <c r="S391" s="46"/>
      <c r="T391" s="46"/>
      <c r="U391" s="19" t="b">
        <f>N391&gt;___Summary!B394</f>
        <v>0</v>
      </c>
      <c r="V391" s="19" t="b">
        <f t="shared" si="17"/>
        <v>1</v>
      </c>
      <c r="X391" s="43">
        <f t="shared" si="15"/>
        <v>0</v>
      </c>
      <c r="Y391" s="43">
        <f t="shared" si="16"/>
        <v>0</v>
      </c>
    </row>
    <row r="392" spans="1:25" ht="35.1" customHeight="1" x14ac:dyDescent="0.2">
      <c r="A392" s="44"/>
      <c r="B392" s="44"/>
      <c r="C392" s="44"/>
      <c r="D392" s="44"/>
      <c r="E392" s="44"/>
      <c r="F392" s="44"/>
      <c r="G392" s="89"/>
      <c r="H392" s="45"/>
      <c r="I392" s="47"/>
      <c r="J392" s="46"/>
      <c r="K392" s="47"/>
      <c r="L392" s="47"/>
      <c r="M392" s="48"/>
      <c r="N392" s="46"/>
      <c r="O392" s="44"/>
      <c r="P392" s="47"/>
      <c r="Q392" s="46"/>
      <c r="R392" s="46"/>
      <c r="S392" s="46"/>
      <c r="T392" s="46"/>
      <c r="U392" s="19" t="b">
        <f>N392&gt;___Summary!B395</f>
        <v>0</v>
      </c>
      <c r="V392" s="19" t="b">
        <f t="shared" si="17"/>
        <v>1</v>
      </c>
      <c r="X392" s="43">
        <f t="shared" ref="X392:X455" si="18" xml:space="preserve"> IF(H392 = "Direct", G392, 0)</f>
        <v>0</v>
      </c>
      <c r="Y392" s="43">
        <f t="shared" ref="Y392:Y455" si="19" xml:space="preserve"> IF(H392 = "Indirect", G392, 0 )</f>
        <v>0</v>
      </c>
    </row>
    <row r="393" spans="1:25" ht="35.1" customHeight="1" x14ac:dyDescent="0.2">
      <c r="A393" s="44"/>
      <c r="B393" s="44"/>
      <c r="C393" s="44"/>
      <c r="D393" s="44"/>
      <c r="E393" s="44"/>
      <c r="F393" s="44"/>
      <c r="G393" s="89"/>
      <c r="H393" s="45"/>
      <c r="I393" s="47"/>
      <c r="J393" s="46"/>
      <c r="K393" s="47"/>
      <c r="L393" s="47"/>
      <c r="M393" s="48"/>
      <c r="N393" s="46"/>
      <c r="O393" s="44"/>
      <c r="P393" s="47"/>
      <c r="Q393" s="46"/>
      <c r="R393" s="46"/>
      <c r="S393" s="46"/>
      <c r="T393" s="46"/>
      <c r="U393" s="19" t="b">
        <f>N393&gt;___Summary!B396</f>
        <v>0</v>
      </c>
      <c r="V393" s="19" t="b">
        <f t="shared" si="17"/>
        <v>1</v>
      </c>
      <c r="X393" s="43">
        <f t="shared" si="18"/>
        <v>0</v>
      </c>
      <c r="Y393" s="43">
        <f t="shared" si="19"/>
        <v>0</v>
      </c>
    </row>
    <row r="394" spans="1:25" ht="35.1" customHeight="1" x14ac:dyDescent="0.2">
      <c r="A394" s="44"/>
      <c r="B394" s="44"/>
      <c r="C394" s="44"/>
      <c r="D394" s="44"/>
      <c r="E394" s="44"/>
      <c r="F394" s="44"/>
      <c r="G394" s="89"/>
      <c r="H394" s="45"/>
      <c r="I394" s="47"/>
      <c r="J394" s="46"/>
      <c r="K394" s="47"/>
      <c r="L394" s="47"/>
      <c r="M394" s="48"/>
      <c r="N394" s="46"/>
      <c r="O394" s="44"/>
      <c r="P394" s="47"/>
      <c r="Q394" s="46"/>
      <c r="R394" s="46"/>
      <c r="S394" s="46"/>
      <c r="T394" s="46"/>
      <c r="U394" s="19" t="b">
        <f>N394&gt;___Summary!B397</f>
        <v>0</v>
      </c>
      <c r="V394" s="19" t="b">
        <f t="shared" ref="V394:V457" si="20">Q394&gt;=N394</f>
        <v>1</v>
      </c>
      <c r="X394" s="43">
        <f t="shared" si="18"/>
        <v>0</v>
      </c>
      <c r="Y394" s="43">
        <f t="shared" si="19"/>
        <v>0</v>
      </c>
    </row>
    <row r="395" spans="1:25" ht="35.1" customHeight="1" x14ac:dyDescent="0.2">
      <c r="A395" s="44"/>
      <c r="B395" s="44"/>
      <c r="C395" s="44"/>
      <c r="D395" s="44"/>
      <c r="E395" s="44"/>
      <c r="F395" s="44"/>
      <c r="G395" s="89"/>
      <c r="H395" s="45"/>
      <c r="I395" s="47"/>
      <c r="J395" s="46"/>
      <c r="K395" s="47"/>
      <c r="L395" s="47"/>
      <c r="M395" s="48"/>
      <c r="N395" s="46"/>
      <c r="O395" s="44"/>
      <c r="P395" s="47"/>
      <c r="Q395" s="46"/>
      <c r="R395" s="46"/>
      <c r="S395" s="46"/>
      <c r="T395" s="46"/>
      <c r="U395" s="19" t="b">
        <f>N395&gt;___Summary!B398</f>
        <v>0</v>
      </c>
      <c r="V395" s="19" t="b">
        <f t="shared" si="20"/>
        <v>1</v>
      </c>
      <c r="X395" s="43">
        <f t="shared" si="18"/>
        <v>0</v>
      </c>
      <c r="Y395" s="43">
        <f t="shared" si="19"/>
        <v>0</v>
      </c>
    </row>
    <row r="396" spans="1:25" ht="35.1" customHeight="1" x14ac:dyDescent="0.2">
      <c r="A396" s="44"/>
      <c r="B396" s="44"/>
      <c r="C396" s="44"/>
      <c r="D396" s="44"/>
      <c r="E396" s="44"/>
      <c r="F396" s="44"/>
      <c r="G396" s="89"/>
      <c r="H396" s="45"/>
      <c r="I396" s="47"/>
      <c r="J396" s="46"/>
      <c r="K396" s="47"/>
      <c r="L396" s="47"/>
      <c r="M396" s="48"/>
      <c r="N396" s="46"/>
      <c r="O396" s="44"/>
      <c r="P396" s="47"/>
      <c r="Q396" s="46"/>
      <c r="R396" s="46"/>
      <c r="S396" s="46"/>
      <c r="T396" s="46"/>
      <c r="U396" s="19" t="b">
        <f>N396&gt;___Summary!B399</f>
        <v>0</v>
      </c>
      <c r="V396" s="19" t="b">
        <f t="shared" si="20"/>
        <v>1</v>
      </c>
      <c r="X396" s="43">
        <f t="shared" si="18"/>
        <v>0</v>
      </c>
      <c r="Y396" s="43">
        <f t="shared" si="19"/>
        <v>0</v>
      </c>
    </row>
    <row r="397" spans="1:25" ht="35.1" customHeight="1" x14ac:dyDescent="0.2">
      <c r="A397" s="44"/>
      <c r="B397" s="44"/>
      <c r="C397" s="44"/>
      <c r="D397" s="44"/>
      <c r="E397" s="44"/>
      <c r="F397" s="44"/>
      <c r="G397" s="89"/>
      <c r="H397" s="45"/>
      <c r="I397" s="47"/>
      <c r="J397" s="46"/>
      <c r="K397" s="47"/>
      <c r="L397" s="47"/>
      <c r="M397" s="48"/>
      <c r="N397" s="46"/>
      <c r="O397" s="44"/>
      <c r="P397" s="47"/>
      <c r="Q397" s="46"/>
      <c r="R397" s="46"/>
      <c r="S397" s="46"/>
      <c r="T397" s="46"/>
      <c r="U397" s="19" t="b">
        <f>N397&gt;___Summary!B400</f>
        <v>0</v>
      </c>
      <c r="V397" s="19" t="b">
        <f t="shared" si="20"/>
        <v>1</v>
      </c>
      <c r="X397" s="43">
        <f t="shared" si="18"/>
        <v>0</v>
      </c>
      <c r="Y397" s="43">
        <f t="shared" si="19"/>
        <v>0</v>
      </c>
    </row>
    <row r="398" spans="1:25" ht="35.1" customHeight="1" x14ac:dyDescent="0.2">
      <c r="A398" s="44"/>
      <c r="B398" s="44"/>
      <c r="C398" s="44"/>
      <c r="D398" s="44"/>
      <c r="E398" s="44"/>
      <c r="F398" s="44"/>
      <c r="G398" s="89"/>
      <c r="H398" s="45"/>
      <c r="I398" s="47"/>
      <c r="J398" s="46"/>
      <c r="K398" s="47"/>
      <c r="L398" s="47"/>
      <c r="M398" s="48"/>
      <c r="N398" s="46"/>
      <c r="O398" s="44"/>
      <c r="P398" s="47"/>
      <c r="Q398" s="46"/>
      <c r="R398" s="46"/>
      <c r="S398" s="46"/>
      <c r="T398" s="46"/>
      <c r="U398" s="19" t="b">
        <f>N398&gt;___Summary!B401</f>
        <v>0</v>
      </c>
      <c r="V398" s="19" t="b">
        <f t="shared" si="20"/>
        <v>1</v>
      </c>
      <c r="X398" s="43">
        <f t="shared" si="18"/>
        <v>0</v>
      </c>
      <c r="Y398" s="43">
        <f t="shared" si="19"/>
        <v>0</v>
      </c>
    </row>
    <row r="399" spans="1:25" ht="35.1" customHeight="1" x14ac:dyDescent="0.2">
      <c r="A399" s="44"/>
      <c r="B399" s="44"/>
      <c r="C399" s="44"/>
      <c r="D399" s="44"/>
      <c r="E399" s="44"/>
      <c r="F399" s="44"/>
      <c r="G399" s="89"/>
      <c r="H399" s="45"/>
      <c r="I399" s="47"/>
      <c r="J399" s="46"/>
      <c r="K399" s="47"/>
      <c r="L399" s="47"/>
      <c r="M399" s="48"/>
      <c r="N399" s="46"/>
      <c r="O399" s="44"/>
      <c r="P399" s="47"/>
      <c r="Q399" s="46"/>
      <c r="R399" s="46"/>
      <c r="S399" s="46"/>
      <c r="T399" s="46"/>
      <c r="U399" s="19" t="b">
        <f>N399&gt;___Summary!B402</f>
        <v>0</v>
      </c>
      <c r="V399" s="19" t="b">
        <f t="shared" si="20"/>
        <v>1</v>
      </c>
      <c r="X399" s="43">
        <f t="shared" si="18"/>
        <v>0</v>
      </c>
      <c r="Y399" s="43">
        <f t="shared" si="19"/>
        <v>0</v>
      </c>
    </row>
    <row r="400" spans="1:25" ht="35.1" customHeight="1" x14ac:dyDescent="0.2">
      <c r="A400" s="44"/>
      <c r="B400" s="44"/>
      <c r="C400" s="44"/>
      <c r="D400" s="44"/>
      <c r="E400" s="44"/>
      <c r="F400" s="44"/>
      <c r="G400" s="89"/>
      <c r="H400" s="45"/>
      <c r="I400" s="47"/>
      <c r="J400" s="46"/>
      <c r="K400" s="47"/>
      <c r="L400" s="47"/>
      <c r="M400" s="48"/>
      <c r="N400" s="46"/>
      <c r="O400" s="44"/>
      <c r="P400" s="47"/>
      <c r="Q400" s="46"/>
      <c r="R400" s="46"/>
      <c r="S400" s="46"/>
      <c r="T400" s="46"/>
      <c r="U400" s="19" t="b">
        <f>N400&gt;___Summary!B403</f>
        <v>0</v>
      </c>
      <c r="V400" s="19" t="b">
        <f t="shared" si="20"/>
        <v>1</v>
      </c>
      <c r="X400" s="43">
        <f t="shared" si="18"/>
        <v>0</v>
      </c>
      <c r="Y400" s="43">
        <f t="shared" si="19"/>
        <v>0</v>
      </c>
    </row>
    <row r="401" spans="1:25" ht="35.1" customHeight="1" x14ac:dyDescent="0.2">
      <c r="A401" s="44"/>
      <c r="B401" s="44"/>
      <c r="C401" s="44"/>
      <c r="D401" s="44"/>
      <c r="E401" s="44"/>
      <c r="F401" s="44"/>
      <c r="G401" s="89"/>
      <c r="H401" s="45"/>
      <c r="I401" s="47"/>
      <c r="J401" s="46"/>
      <c r="K401" s="47"/>
      <c r="L401" s="47"/>
      <c r="M401" s="48"/>
      <c r="N401" s="46"/>
      <c r="O401" s="44"/>
      <c r="P401" s="47"/>
      <c r="Q401" s="46"/>
      <c r="R401" s="46"/>
      <c r="S401" s="46"/>
      <c r="T401" s="46"/>
      <c r="U401" s="19" t="b">
        <f>N401&gt;___Summary!B404</f>
        <v>0</v>
      </c>
      <c r="V401" s="19" t="b">
        <f t="shared" si="20"/>
        <v>1</v>
      </c>
      <c r="X401" s="43">
        <f t="shared" si="18"/>
        <v>0</v>
      </c>
      <c r="Y401" s="43">
        <f t="shared" si="19"/>
        <v>0</v>
      </c>
    </row>
    <row r="402" spans="1:25" ht="35.1" customHeight="1" x14ac:dyDescent="0.2">
      <c r="A402" s="44"/>
      <c r="B402" s="44"/>
      <c r="C402" s="44"/>
      <c r="D402" s="44"/>
      <c r="E402" s="44"/>
      <c r="F402" s="44"/>
      <c r="G402" s="89"/>
      <c r="H402" s="45"/>
      <c r="I402" s="47"/>
      <c r="J402" s="46"/>
      <c r="K402" s="47"/>
      <c r="L402" s="47"/>
      <c r="M402" s="48"/>
      <c r="N402" s="46"/>
      <c r="O402" s="44"/>
      <c r="P402" s="47"/>
      <c r="Q402" s="46"/>
      <c r="R402" s="46"/>
      <c r="S402" s="46"/>
      <c r="T402" s="46"/>
      <c r="U402" s="19" t="b">
        <f>N402&gt;___Summary!B405</f>
        <v>0</v>
      </c>
      <c r="V402" s="19" t="b">
        <f t="shared" si="20"/>
        <v>1</v>
      </c>
      <c r="X402" s="43">
        <f t="shared" si="18"/>
        <v>0</v>
      </c>
      <c r="Y402" s="43">
        <f t="shared" si="19"/>
        <v>0</v>
      </c>
    </row>
    <row r="403" spans="1:25" ht="35.1" customHeight="1" x14ac:dyDescent="0.2">
      <c r="A403" s="44"/>
      <c r="B403" s="44"/>
      <c r="C403" s="44"/>
      <c r="D403" s="44"/>
      <c r="E403" s="44"/>
      <c r="F403" s="44"/>
      <c r="G403" s="89"/>
      <c r="H403" s="45"/>
      <c r="I403" s="47"/>
      <c r="J403" s="46"/>
      <c r="K403" s="47"/>
      <c r="L403" s="47"/>
      <c r="M403" s="48"/>
      <c r="N403" s="46"/>
      <c r="O403" s="44"/>
      <c r="P403" s="47"/>
      <c r="Q403" s="46"/>
      <c r="R403" s="46"/>
      <c r="S403" s="46"/>
      <c r="T403" s="46"/>
      <c r="U403" s="19" t="b">
        <f>N403&gt;___Summary!B406</f>
        <v>0</v>
      </c>
      <c r="V403" s="19" t="b">
        <f t="shared" si="20"/>
        <v>1</v>
      </c>
      <c r="X403" s="43">
        <f t="shared" si="18"/>
        <v>0</v>
      </c>
      <c r="Y403" s="43">
        <f t="shared" si="19"/>
        <v>0</v>
      </c>
    </row>
    <row r="404" spans="1:25" ht="35.1" customHeight="1" x14ac:dyDescent="0.2">
      <c r="A404" s="44"/>
      <c r="B404" s="44"/>
      <c r="C404" s="44"/>
      <c r="D404" s="44"/>
      <c r="E404" s="44"/>
      <c r="F404" s="44"/>
      <c r="G404" s="89"/>
      <c r="H404" s="45"/>
      <c r="I404" s="47"/>
      <c r="J404" s="46"/>
      <c r="K404" s="47"/>
      <c r="L404" s="47"/>
      <c r="M404" s="48"/>
      <c r="N404" s="46"/>
      <c r="O404" s="44"/>
      <c r="P404" s="47"/>
      <c r="Q404" s="46"/>
      <c r="R404" s="46"/>
      <c r="S404" s="46"/>
      <c r="T404" s="46"/>
      <c r="U404" s="19" t="b">
        <f>N404&gt;___Summary!B407</f>
        <v>0</v>
      </c>
      <c r="V404" s="19" t="b">
        <f t="shared" si="20"/>
        <v>1</v>
      </c>
      <c r="X404" s="43">
        <f t="shared" si="18"/>
        <v>0</v>
      </c>
      <c r="Y404" s="43">
        <f t="shared" si="19"/>
        <v>0</v>
      </c>
    </row>
    <row r="405" spans="1:25" ht="35.1" customHeight="1" x14ac:dyDescent="0.2">
      <c r="A405" s="44"/>
      <c r="B405" s="44"/>
      <c r="C405" s="44"/>
      <c r="D405" s="44"/>
      <c r="E405" s="44"/>
      <c r="F405" s="44"/>
      <c r="G405" s="89"/>
      <c r="H405" s="45"/>
      <c r="I405" s="47"/>
      <c r="J405" s="46"/>
      <c r="K405" s="47"/>
      <c r="L405" s="47"/>
      <c r="M405" s="48"/>
      <c r="N405" s="46"/>
      <c r="O405" s="44"/>
      <c r="P405" s="47"/>
      <c r="Q405" s="46"/>
      <c r="R405" s="46"/>
      <c r="S405" s="46"/>
      <c r="T405" s="46"/>
      <c r="U405" s="19" t="b">
        <f>N405&gt;___Summary!B408</f>
        <v>0</v>
      </c>
      <c r="V405" s="19" t="b">
        <f t="shared" si="20"/>
        <v>1</v>
      </c>
      <c r="X405" s="43">
        <f t="shared" si="18"/>
        <v>0</v>
      </c>
      <c r="Y405" s="43">
        <f t="shared" si="19"/>
        <v>0</v>
      </c>
    </row>
    <row r="406" spans="1:25" ht="35.1" customHeight="1" x14ac:dyDescent="0.2">
      <c r="A406" s="44"/>
      <c r="B406" s="44"/>
      <c r="C406" s="44"/>
      <c r="D406" s="44"/>
      <c r="E406" s="44"/>
      <c r="F406" s="44"/>
      <c r="G406" s="89"/>
      <c r="H406" s="45"/>
      <c r="I406" s="47"/>
      <c r="J406" s="46"/>
      <c r="K406" s="47"/>
      <c r="L406" s="47"/>
      <c r="M406" s="48"/>
      <c r="N406" s="46"/>
      <c r="O406" s="44"/>
      <c r="P406" s="47"/>
      <c r="Q406" s="46"/>
      <c r="R406" s="46"/>
      <c r="S406" s="46"/>
      <c r="T406" s="46"/>
      <c r="U406" s="19" t="b">
        <f>N406&gt;___Summary!B409</f>
        <v>0</v>
      </c>
      <c r="V406" s="19" t="b">
        <f t="shared" si="20"/>
        <v>1</v>
      </c>
      <c r="X406" s="43">
        <f t="shared" si="18"/>
        <v>0</v>
      </c>
      <c r="Y406" s="43">
        <f t="shared" si="19"/>
        <v>0</v>
      </c>
    </row>
    <row r="407" spans="1:25" ht="35.1" customHeight="1" x14ac:dyDescent="0.2">
      <c r="A407" s="44"/>
      <c r="B407" s="44"/>
      <c r="C407" s="44"/>
      <c r="D407" s="44"/>
      <c r="E407" s="44"/>
      <c r="F407" s="44"/>
      <c r="G407" s="89"/>
      <c r="H407" s="45"/>
      <c r="I407" s="47"/>
      <c r="J407" s="46"/>
      <c r="K407" s="47"/>
      <c r="L407" s="47"/>
      <c r="M407" s="48"/>
      <c r="N407" s="46"/>
      <c r="O407" s="44"/>
      <c r="P407" s="47"/>
      <c r="Q407" s="46"/>
      <c r="R407" s="46"/>
      <c r="S407" s="46"/>
      <c r="T407" s="46"/>
      <c r="U407" s="19" t="b">
        <f>N407&gt;___Summary!B410</f>
        <v>0</v>
      </c>
      <c r="V407" s="19" t="b">
        <f t="shared" si="20"/>
        <v>1</v>
      </c>
      <c r="X407" s="43">
        <f t="shared" si="18"/>
        <v>0</v>
      </c>
      <c r="Y407" s="43">
        <f t="shared" si="19"/>
        <v>0</v>
      </c>
    </row>
    <row r="408" spans="1:25" ht="35.1" customHeight="1" x14ac:dyDescent="0.2">
      <c r="A408" s="44"/>
      <c r="B408" s="44"/>
      <c r="C408" s="44"/>
      <c r="D408" s="44"/>
      <c r="E408" s="44"/>
      <c r="F408" s="44"/>
      <c r="G408" s="89"/>
      <c r="H408" s="45"/>
      <c r="I408" s="47"/>
      <c r="J408" s="46"/>
      <c r="K408" s="47"/>
      <c r="L408" s="47"/>
      <c r="M408" s="48"/>
      <c r="N408" s="46"/>
      <c r="O408" s="44"/>
      <c r="P408" s="47"/>
      <c r="Q408" s="46"/>
      <c r="R408" s="46"/>
      <c r="S408" s="46"/>
      <c r="T408" s="46"/>
      <c r="U408" s="19" t="b">
        <f>N408&gt;___Summary!B411</f>
        <v>0</v>
      </c>
      <c r="V408" s="19" t="b">
        <f t="shared" si="20"/>
        <v>1</v>
      </c>
      <c r="X408" s="43">
        <f t="shared" si="18"/>
        <v>0</v>
      </c>
      <c r="Y408" s="43">
        <f t="shared" si="19"/>
        <v>0</v>
      </c>
    </row>
    <row r="409" spans="1:25" ht="35.1" customHeight="1" x14ac:dyDescent="0.2">
      <c r="A409" s="44"/>
      <c r="B409" s="44"/>
      <c r="C409" s="44"/>
      <c r="D409" s="44"/>
      <c r="E409" s="44"/>
      <c r="F409" s="44"/>
      <c r="G409" s="89"/>
      <c r="H409" s="45"/>
      <c r="I409" s="47"/>
      <c r="J409" s="46"/>
      <c r="K409" s="47"/>
      <c r="L409" s="47"/>
      <c r="M409" s="48"/>
      <c r="N409" s="46"/>
      <c r="O409" s="44"/>
      <c r="P409" s="47"/>
      <c r="Q409" s="46"/>
      <c r="R409" s="46"/>
      <c r="S409" s="46"/>
      <c r="T409" s="46"/>
      <c r="U409" s="19" t="b">
        <f>N409&gt;___Summary!B412</f>
        <v>0</v>
      </c>
      <c r="V409" s="19" t="b">
        <f t="shared" si="20"/>
        <v>1</v>
      </c>
      <c r="X409" s="43">
        <f t="shared" si="18"/>
        <v>0</v>
      </c>
      <c r="Y409" s="43">
        <f t="shared" si="19"/>
        <v>0</v>
      </c>
    </row>
    <row r="410" spans="1:25" ht="35.1" customHeight="1" x14ac:dyDescent="0.2">
      <c r="A410" s="44"/>
      <c r="B410" s="44"/>
      <c r="C410" s="44"/>
      <c r="D410" s="44"/>
      <c r="E410" s="44"/>
      <c r="F410" s="44"/>
      <c r="G410" s="89"/>
      <c r="H410" s="45"/>
      <c r="I410" s="47"/>
      <c r="J410" s="46"/>
      <c r="K410" s="47"/>
      <c r="L410" s="47"/>
      <c r="M410" s="48"/>
      <c r="N410" s="46"/>
      <c r="O410" s="44"/>
      <c r="P410" s="47"/>
      <c r="Q410" s="46"/>
      <c r="R410" s="46"/>
      <c r="S410" s="46"/>
      <c r="T410" s="46"/>
      <c r="U410" s="19" t="b">
        <f>N410&gt;___Summary!B413</f>
        <v>0</v>
      </c>
      <c r="V410" s="19" t="b">
        <f t="shared" si="20"/>
        <v>1</v>
      </c>
      <c r="X410" s="43">
        <f t="shared" si="18"/>
        <v>0</v>
      </c>
      <c r="Y410" s="43">
        <f t="shared" si="19"/>
        <v>0</v>
      </c>
    </row>
    <row r="411" spans="1:25" ht="35.1" customHeight="1" x14ac:dyDescent="0.2">
      <c r="A411" s="44"/>
      <c r="B411" s="44"/>
      <c r="C411" s="44"/>
      <c r="D411" s="44"/>
      <c r="E411" s="44"/>
      <c r="F411" s="44"/>
      <c r="G411" s="89"/>
      <c r="H411" s="45"/>
      <c r="I411" s="47"/>
      <c r="J411" s="46"/>
      <c r="K411" s="47"/>
      <c r="L411" s="47"/>
      <c r="M411" s="48"/>
      <c r="N411" s="46"/>
      <c r="O411" s="44"/>
      <c r="P411" s="47"/>
      <c r="Q411" s="46"/>
      <c r="R411" s="46"/>
      <c r="S411" s="46"/>
      <c r="T411" s="46"/>
      <c r="U411" s="19" t="b">
        <f>N411&gt;___Summary!B414</f>
        <v>0</v>
      </c>
      <c r="V411" s="19" t="b">
        <f t="shared" si="20"/>
        <v>1</v>
      </c>
      <c r="X411" s="43">
        <f t="shared" si="18"/>
        <v>0</v>
      </c>
      <c r="Y411" s="43">
        <f t="shared" si="19"/>
        <v>0</v>
      </c>
    </row>
    <row r="412" spans="1:25" ht="35.1" customHeight="1" x14ac:dyDescent="0.2">
      <c r="A412" s="44"/>
      <c r="B412" s="44"/>
      <c r="C412" s="44"/>
      <c r="D412" s="44"/>
      <c r="E412" s="44"/>
      <c r="F412" s="44"/>
      <c r="G412" s="89"/>
      <c r="H412" s="45"/>
      <c r="I412" s="47"/>
      <c r="J412" s="46"/>
      <c r="K412" s="47"/>
      <c r="L412" s="47"/>
      <c r="M412" s="48"/>
      <c r="N412" s="46"/>
      <c r="O412" s="44"/>
      <c r="P412" s="47"/>
      <c r="Q412" s="46"/>
      <c r="R412" s="46"/>
      <c r="S412" s="46"/>
      <c r="T412" s="46"/>
      <c r="U412" s="19" t="b">
        <f>N412&gt;___Summary!B415</f>
        <v>0</v>
      </c>
      <c r="V412" s="19" t="b">
        <f t="shared" si="20"/>
        <v>1</v>
      </c>
      <c r="X412" s="43">
        <f t="shared" si="18"/>
        <v>0</v>
      </c>
      <c r="Y412" s="43">
        <f t="shared" si="19"/>
        <v>0</v>
      </c>
    </row>
    <row r="413" spans="1:25" ht="35.1" customHeight="1" x14ac:dyDescent="0.2">
      <c r="A413" s="44"/>
      <c r="B413" s="44"/>
      <c r="C413" s="44"/>
      <c r="D413" s="44"/>
      <c r="E413" s="44"/>
      <c r="F413" s="44"/>
      <c r="G413" s="89"/>
      <c r="H413" s="45"/>
      <c r="I413" s="47"/>
      <c r="J413" s="46"/>
      <c r="K413" s="47"/>
      <c r="L413" s="47"/>
      <c r="M413" s="48"/>
      <c r="N413" s="46"/>
      <c r="O413" s="44"/>
      <c r="P413" s="47"/>
      <c r="Q413" s="46"/>
      <c r="R413" s="46"/>
      <c r="S413" s="46"/>
      <c r="T413" s="46"/>
      <c r="U413" s="19" t="b">
        <f>N413&gt;___Summary!B416</f>
        <v>0</v>
      </c>
      <c r="V413" s="19" t="b">
        <f t="shared" si="20"/>
        <v>1</v>
      </c>
      <c r="X413" s="43">
        <f t="shared" si="18"/>
        <v>0</v>
      </c>
      <c r="Y413" s="43">
        <f t="shared" si="19"/>
        <v>0</v>
      </c>
    </row>
    <row r="414" spans="1:25" ht="35.1" customHeight="1" x14ac:dyDescent="0.2">
      <c r="A414" s="44"/>
      <c r="B414" s="44"/>
      <c r="C414" s="44"/>
      <c r="D414" s="44"/>
      <c r="E414" s="44"/>
      <c r="F414" s="44"/>
      <c r="G414" s="89"/>
      <c r="H414" s="45"/>
      <c r="I414" s="47"/>
      <c r="J414" s="46"/>
      <c r="K414" s="47"/>
      <c r="L414" s="47"/>
      <c r="M414" s="48"/>
      <c r="N414" s="46"/>
      <c r="O414" s="44"/>
      <c r="P414" s="47"/>
      <c r="Q414" s="46"/>
      <c r="R414" s="46"/>
      <c r="S414" s="46"/>
      <c r="T414" s="46"/>
      <c r="U414" s="19" t="b">
        <f>N414&gt;___Summary!B417</f>
        <v>0</v>
      </c>
      <c r="V414" s="19" t="b">
        <f t="shared" si="20"/>
        <v>1</v>
      </c>
      <c r="X414" s="43">
        <f t="shared" si="18"/>
        <v>0</v>
      </c>
      <c r="Y414" s="43">
        <f t="shared" si="19"/>
        <v>0</v>
      </c>
    </row>
    <row r="415" spans="1:25" ht="35.1" customHeight="1" x14ac:dyDescent="0.2">
      <c r="A415" s="44"/>
      <c r="B415" s="44"/>
      <c r="C415" s="44"/>
      <c r="D415" s="44"/>
      <c r="E415" s="44"/>
      <c r="F415" s="44"/>
      <c r="G415" s="89"/>
      <c r="H415" s="45"/>
      <c r="I415" s="47"/>
      <c r="J415" s="46"/>
      <c r="K415" s="47"/>
      <c r="L415" s="47"/>
      <c r="M415" s="48"/>
      <c r="N415" s="46"/>
      <c r="O415" s="44"/>
      <c r="P415" s="47"/>
      <c r="Q415" s="46"/>
      <c r="R415" s="46"/>
      <c r="S415" s="46"/>
      <c r="T415" s="46"/>
      <c r="U415" s="19" t="b">
        <f>N415&gt;___Summary!B418</f>
        <v>0</v>
      </c>
      <c r="V415" s="19" t="b">
        <f t="shared" si="20"/>
        <v>1</v>
      </c>
      <c r="X415" s="43">
        <f t="shared" si="18"/>
        <v>0</v>
      </c>
      <c r="Y415" s="43">
        <f t="shared" si="19"/>
        <v>0</v>
      </c>
    </row>
    <row r="416" spans="1:25" ht="35.1" customHeight="1" x14ac:dyDescent="0.2">
      <c r="A416" s="44"/>
      <c r="B416" s="44"/>
      <c r="C416" s="44"/>
      <c r="D416" s="44"/>
      <c r="E416" s="44"/>
      <c r="F416" s="44"/>
      <c r="G416" s="89"/>
      <c r="H416" s="45"/>
      <c r="I416" s="47"/>
      <c r="J416" s="46"/>
      <c r="K416" s="47"/>
      <c r="L416" s="47"/>
      <c r="M416" s="48"/>
      <c r="N416" s="46"/>
      <c r="O416" s="44"/>
      <c r="P416" s="47"/>
      <c r="Q416" s="46"/>
      <c r="R416" s="46"/>
      <c r="S416" s="46"/>
      <c r="T416" s="46"/>
      <c r="U416" s="19" t="b">
        <f>N416&gt;___Summary!B419</f>
        <v>0</v>
      </c>
      <c r="V416" s="19" t="b">
        <f t="shared" si="20"/>
        <v>1</v>
      </c>
      <c r="X416" s="43">
        <f t="shared" si="18"/>
        <v>0</v>
      </c>
      <c r="Y416" s="43">
        <f t="shared" si="19"/>
        <v>0</v>
      </c>
    </row>
    <row r="417" spans="1:25" ht="35.1" customHeight="1" x14ac:dyDescent="0.2">
      <c r="A417" s="44"/>
      <c r="B417" s="44"/>
      <c r="C417" s="44"/>
      <c r="D417" s="44"/>
      <c r="E417" s="44"/>
      <c r="F417" s="44"/>
      <c r="G417" s="89"/>
      <c r="H417" s="45"/>
      <c r="I417" s="47"/>
      <c r="J417" s="46"/>
      <c r="K417" s="47"/>
      <c r="L417" s="47"/>
      <c r="M417" s="48"/>
      <c r="N417" s="46"/>
      <c r="O417" s="44"/>
      <c r="P417" s="47"/>
      <c r="Q417" s="46"/>
      <c r="R417" s="46"/>
      <c r="S417" s="46"/>
      <c r="T417" s="46"/>
      <c r="U417" s="19" t="b">
        <f>N417&gt;___Summary!B420</f>
        <v>0</v>
      </c>
      <c r="V417" s="19" t="b">
        <f t="shared" si="20"/>
        <v>1</v>
      </c>
      <c r="X417" s="43">
        <f t="shared" si="18"/>
        <v>0</v>
      </c>
      <c r="Y417" s="43">
        <f t="shared" si="19"/>
        <v>0</v>
      </c>
    </row>
    <row r="418" spans="1:25" ht="35.1" customHeight="1" x14ac:dyDescent="0.2">
      <c r="A418" s="44"/>
      <c r="B418" s="44"/>
      <c r="C418" s="44"/>
      <c r="D418" s="44"/>
      <c r="E418" s="44"/>
      <c r="F418" s="44"/>
      <c r="G418" s="89"/>
      <c r="H418" s="45"/>
      <c r="I418" s="47"/>
      <c r="J418" s="46"/>
      <c r="K418" s="47"/>
      <c r="L418" s="47"/>
      <c r="M418" s="48"/>
      <c r="N418" s="46"/>
      <c r="O418" s="44"/>
      <c r="P418" s="47"/>
      <c r="Q418" s="46"/>
      <c r="R418" s="46"/>
      <c r="S418" s="46"/>
      <c r="T418" s="46"/>
      <c r="U418" s="19" t="b">
        <f>N418&gt;___Summary!B421</f>
        <v>0</v>
      </c>
      <c r="V418" s="19" t="b">
        <f t="shared" si="20"/>
        <v>1</v>
      </c>
      <c r="X418" s="43">
        <f t="shared" si="18"/>
        <v>0</v>
      </c>
      <c r="Y418" s="43">
        <f t="shared" si="19"/>
        <v>0</v>
      </c>
    </row>
    <row r="419" spans="1:25" ht="35.1" customHeight="1" x14ac:dyDescent="0.2">
      <c r="A419" s="44"/>
      <c r="B419" s="44"/>
      <c r="C419" s="44"/>
      <c r="D419" s="44"/>
      <c r="E419" s="44"/>
      <c r="F419" s="44"/>
      <c r="G419" s="89"/>
      <c r="H419" s="45"/>
      <c r="I419" s="47"/>
      <c r="J419" s="46"/>
      <c r="K419" s="47"/>
      <c r="L419" s="47"/>
      <c r="M419" s="48"/>
      <c r="N419" s="46"/>
      <c r="O419" s="44"/>
      <c r="P419" s="47"/>
      <c r="Q419" s="46"/>
      <c r="R419" s="46"/>
      <c r="S419" s="46"/>
      <c r="T419" s="46"/>
      <c r="U419" s="19" t="b">
        <f>N419&gt;___Summary!B422</f>
        <v>0</v>
      </c>
      <c r="V419" s="19" t="b">
        <f t="shared" si="20"/>
        <v>1</v>
      </c>
      <c r="X419" s="43">
        <f t="shared" si="18"/>
        <v>0</v>
      </c>
      <c r="Y419" s="43">
        <f t="shared" si="19"/>
        <v>0</v>
      </c>
    </row>
    <row r="420" spans="1:25" ht="35.1" customHeight="1" x14ac:dyDescent="0.2">
      <c r="A420" s="44"/>
      <c r="B420" s="44"/>
      <c r="C420" s="44"/>
      <c r="D420" s="44"/>
      <c r="E420" s="44"/>
      <c r="F420" s="44"/>
      <c r="G420" s="89"/>
      <c r="H420" s="45"/>
      <c r="I420" s="47"/>
      <c r="J420" s="46"/>
      <c r="K420" s="47"/>
      <c r="L420" s="47"/>
      <c r="M420" s="48"/>
      <c r="N420" s="46"/>
      <c r="O420" s="44"/>
      <c r="P420" s="47"/>
      <c r="Q420" s="46"/>
      <c r="R420" s="46"/>
      <c r="S420" s="46"/>
      <c r="T420" s="46"/>
      <c r="U420" s="19" t="b">
        <f>N420&gt;___Summary!B423</f>
        <v>0</v>
      </c>
      <c r="V420" s="19" t="b">
        <f t="shared" si="20"/>
        <v>1</v>
      </c>
      <c r="X420" s="43">
        <f t="shared" si="18"/>
        <v>0</v>
      </c>
      <c r="Y420" s="43">
        <f t="shared" si="19"/>
        <v>0</v>
      </c>
    </row>
    <row r="421" spans="1:25" ht="35.1" customHeight="1" x14ac:dyDescent="0.2">
      <c r="A421" s="44"/>
      <c r="B421" s="44"/>
      <c r="C421" s="44"/>
      <c r="D421" s="44"/>
      <c r="E421" s="44"/>
      <c r="F421" s="44"/>
      <c r="G421" s="89"/>
      <c r="H421" s="45"/>
      <c r="I421" s="47"/>
      <c r="J421" s="46"/>
      <c r="K421" s="47"/>
      <c r="L421" s="47"/>
      <c r="M421" s="48"/>
      <c r="N421" s="46"/>
      <c r="O421" s="44"/>
      <c r="P421" s="47"/>
      <c r="Q421" s="46"/>
      <c r="R421" s="46"/>
      <c r="S421" s="46"/>
      <c r="T421" s="46"/>
      <c r="U421" s="19" t="b">
        <f>N421&gt;___Summary!B424</f>
        <v>0</v>
      </c>
      <c r="V421" s="19" t="b">
        <f t="shared" si="20"/>
        <v>1</v>
      </c>
      <c r="X421" s="43">
        <f t="shared" si="18"/>
        <v>0</v>
      </c>
      <c r="Y421" s="43">
        <f t="shared" si="19"/>
        <v>0</v>
      </c>
    </row>
    <row r="422" spans="1:25" ht="35.1" customHeight="1" x14ac:dyDescent="0.2">
      <c r="A422" s="44"/>
      <c r="B422" s="44"/>
      <c r="C422" s="44"/>
      <c r="D422" s="44"/>
      <c r="E422" s="44"/>
      <c r="F422" s="44"/>
      <c r="G422" s="89"/>
      <c r="H422" s="45"/>
      <c r="I422" s="47"/>
      <c r="J422" s="46"/>
      <c r="K422" s="47"/>
      <c r="L422" s="47"/>
      <c r="M422" s="48"/>
      <c r="N422" s="46"/>
      <c r="O422" s="44"/>
      <c r="P422" s="47"/>
      <c r="Q422" s="46"/>
      <c r="R422" s="46"/>
      <c r="S422" s="46"/>
      <c r="T422" s="46"/>
      <c r="U422" s="19" t="b">
        <f>N422&gt;___Summary!B425</f>
        <v>0</v>
      </c>
      <c r="V422" s="19" t="b">
        <f t="shared" si="20"/>
        <v>1</v>
      </c>
      <c r="X422" s="43">
        <f t="shared" si="18"/>
        <v>0</v>
      </c>
      <c r="Y422" s="43">
        <f t="shared" si="19"/>
        <v>0</v>
      </c>
    </row>
    <row r="423" spans="1:25" ht="35.1" customHeight="1" x14ac:dyDescent="0.2">
      <c r="A423" s="44"/>
      <c r="B423" s="44"/>
      <c r="C423" s="44"/>
      <c r="D423" s="44"/>
      <c r="E423" s="44"/>
      <c r="F423" s="44"/>
      <c r="G423" s="89"/>
      <c r="H423" s="45"/>
      <c r="I423" s="47"/>
      <c r="J423" s="46"/>
      <c r="K423" s="47"/>
      <c r="L423" s="47"/>
      <c r="M423" s="48"/>
      <c r="N423" s="46"/>
      <c r="O423" s="44"/>
      <c r="P423" s="47"/>
      <c r="Q423" s="46"/>
      <c r="R423" s="46"/>
      <c r="S423" s="46"/>
      <c r="T423" s="46"/>
      <c r="U423" s="19" t="b">
        <f>N423&gt;___Summary!B426</f>
        <v>0</v>
      </c>
      <c r="V423" s="19" t="b">
        <f t="shared" si="20"/>
        <v>1</v>
      </c>
      <c r="X423" s="43">
        <f t="shared" si="18"/>
        <v>0</v>
      </c>
      <c r="Y423" s="43">
        <f t="shared" si="19"/>
        <v>0</v>
      </c>
    </row>
    <row r="424" spans="1:25" ht="35.1" customHeight="1" x14ac:dyDescent="0.2">
      <c r="A424" s="44"/>
      <c r="B424" s="44"/>
      <c r="C424" s="44"/>
      <c r="D424" s="44"/>
      <c r="E424" s="44"/>
      <c r="F424" s="44"/>
      <c r="G424" s="89"/>
      <c r="H424" s="45"/>
      <c r="I424" s="47"/>
      <c r="J424" s="46"/>
      <c r="K424" s="47"/>
      <c r="L424" s="47"/>
      <c r="M424" s="48"/>
      <c r="N424" s="46"/>
      <c r="O424" s="44"/>
      <c r="P424" s="47"/>
      <c r="Q424" s="46"/>
      <c r="R424" s="46"/>
      <c r="S424" s="46"/>
      <c r="T424" s="46"/>
      <c r="U424" s="19" t="b">
        <f>N424&gt;___Summary!B427</f>
        <v>0</v>
      </c>
      <c r="V424" s="19" t="b">
        <f t="shared" si="20"/>
        <v>1</v>
      </c>
      <c r="X424" s="43">
        <f t="shared" si="18"/>
        <v>0</v>
      </c>
      <c r="Y424" s="43">
        <f t="shared" si="19"/>
        <v>0</v>
      </c>
    </row>
    <row r="425" spans="1:25" ht="35.1" customHeight="1" x14ac:dyDescent="0.2">
      <c r="A425" s="44"/>
      <c r="B425" s="44"/>
      <c r="C425" s="44"/>
      <c r="D425" s="44"/>
      <c r="E425" s="44"/>
      <c r="F425" s="44"/>
      <c r="G425" s="89"/>
      <c r="H425" s="45"/>
      <c r="I425" s="47"/>
      <c r="J425" s="46"/>
      <c r="K425" s="47"/>
      <c r="L425" s="47"/>
      <c r="M425" s="48"/>
      <c r="N425" s="46"/>
      <c r="O425" s="44"/>
      <c r="P425" s="47"/>
      <c r="Q425" s="46"/>
      <c r="R425" s="46"/>
      <c r="S425" s="46"/>
      <c r="T425" s="46"/>
      <c r="U425" s="19" t="b">
        <f>N425&gt;___Summary!B428</f>
        <v>0</v>
      </c>
      <c r="V425" s="19" t="b">
        <f t="shared" si="20"/>
        <v>1</v>
      </c>
      <c r="X425" s="43">
        <f t="shared" si="18"/>
        <v>0</v>
      </c>
      <c r="Y425" s="43">
        <f t="shared" si="19"/>
        <v>0</v>
      </c>
    </row>
    <row r="426" spans="1:25" ht="35.1" customHeight="1" x14ac:dyDescent="0.2">
      <c r="A426" s="44"/>
      <c r="B426" s="44"/>
      <c r="C426" s="44"/>
      <c r="D426" s="44"/>
      <c r="E426" s="44"/>
      <c r="F426" s="44"/>
      <c r="G426" s="89"/>
      <c r="H426" s="45"/>
      <c r="I426" s="47"/>
      <c r="J426" s="46"/>
      <c r="K426" s="47"/>
      <c r="L426" s="47"/>
      <c r="M426" s="48"/>
      <c r="N426" s="46"/>
      <c r="O426" s="44"/>
      <c r="P426" s="47"/>
      <c r="Q426" s="46"/>
      <c r="R426" s="46"/>
      <c r="S426" s="46"/>
      <c r="T426" s="46"/>
      <c r="U426" s="19" t="b">
        <f>N426&gt;___Summary!B429</f>
        <v>0</v>
      </c>
      <c r="V426" s="19" t="b">
        <f t="shared" si="20"/>
        <v>1</v>
      </c>
      <c r="X426" s="43">
        <f t="shared" si="18"/>
        <v>0</v>
      </c>
      <c r="Y426" s="43">
        <f t="shared" si="19"/>
        <v>0</v>
      </c>
    </row>
    <row r="427" spans="1:25" ht="35.1" customHeight="1" x14ac:dyDescent="0.2">
      <c r="A427" s="44"/>
      <c r="B427" s="44"/>
      <c r="C427" s="44"/>
      <c r="D427" s="44"/>
      <c r="E427" s="44"/>
      <c r="F427" s="44"/>
      <c r="G427" s="89"/>
      <c r="H427" s="45"/>
      <c r="I427" s="47"/>
      <c r="J427" s="46"/>
      <c r="K427" s="47"/>
      <c r="L427" s="47"/>
      <c r="M427" s="48"/>
      <c r="N427" s="46"/>
      <c r="O427" s="44"/>
      <c r="P427" s="47"/>
      <c r="Q427" s="46"/>
      <c r="R427" s="46"/>
      <c r="S427" s="46"/>
      <c r="T427" s="46"/>
      <c r="U427" s="19" t="b">
        <f>N427&gt;___Summary!B430</f>
        <v>0</v>
      </c>
      <c r="V427" s="19" t="b">
        <f t="shared" si="20"/>
        <v>1</v>
      </c>
      <c r="X427" s="43">
        <f t="shared" si="18"/>
        <v>0</v>
      </c>
      <c r="Y427" s="43">
        <f t="shared" si="19"/>
        <v>0</v>
      </c>
    </row>
    <row r="428" spans="1:25" ht="35.1" customHeight="1" x14ac:dyDescent="0.2">
      <c r="A428" s="44"/>
      <c r="B428" s="44"/>
      <c r="C428" s="44"/>
      <c r="D428" s="44"/>
      <c r="E428" s="44"/>
      <c r="F428" s="44"/>
      <c r="G428" s="89"/>
      <c r="H428" s="45"/>
      <c r="I428" s="47"/>
      <c r="J428" s="46"/>
      <c r="K428" s="47"/>
      <c r="L428" s="47"/>
      <c r="M428" s="48"/>
      <c r="N428" s="46"/>
      <c r="O428" s="44"/>
      <c r="P428" s="47"/>
      <c r="Q428" s="46"/>
      <c r="R428" s="46"/>
      <c r="S428" s="46"/>
      <c r="T428" s="46"/>
      <c r="U428" s="19" t="b">
        <f>N428&gt;___Summary!B431</f>
        <v>0</v>
      </c>
      <c r="V428" s="19" t="b">
        <f t="shared" si="20"/>
        <v>1</v>
      </c>
      <c r="X428" s="43">
        <f t="shared" si="18"/>
        <v>0</v>
      </c>
      <c r="Y428" s="43">
        <f t="shared" si="19"/>
        <v>0</v>
      </c>
    </row>
    <row r="429" spans="1:25" ht="35.1" customHeight="1" x14ac:dyDescent="0.2">
      <c r="A429" s="44"/>
      <c r="B429" s="44"/>
      <c r="C429" s="44"/>
      <c r="D429" s="44"/>
      <c r="E429" s="44"/>
      <c r="F429" s="44"/>
      <c r="G429" s="89"/>
      <c r="H429" s="45"/>
      <c r="I429" s="47"/>
      <c r="J429" s="46"/>
      <c r="K429" s="47"/>
      <c r="L429" s="47"/>
      <c r="M429" s="48"/>
      <c r="N429" s="46"/>
      <c r="O429" s="44"/>
      <c r="P429" s="47"/>
      <c r="Q429" s="46"/>
      <c r="R429" s="46"/>
      <c r="S429" s="46"/>
      <c r="T429" s="46"/>
      <c r="U429" s="19" t="b">
        <f>N429&gt;___Summary!B432</f>
        <v>0</v>
      </c>
      <c r="V429" s="19" t="b">
        <f t="shared" si="20"/>
        <v>1</v>
      </c>
      <c r="X429" s="43">
        <f t="shared" si="18"/>
        <v>0</v>
      </c>
      <c r="Y429" s="43">
        <f t="shared" si="19"/>
        <v>0</v>
      </c>
    </row>
    <row r="430" spans="1:25" ht="35.1" customHeight="1" x14ac:dyDescent="0.2">
      <c r="A430" s="44"/>
      <c r="B430" s="44"/>
      <c r="C430" s="44"/>
      <c r="D430" s="44"/>
      <c r="E430" s="44"/>
      <c r="F430" s="44"/>
      <c r="G430" s="89"/>
      <c r="H430" s="45"/>
      <c r="I430" s="47"/>
      <c r="J430" s="46"/>
      <c r="K430" s="47"/>
      <c r="L430" s="47"/>
      <c r="M430" s="48"/>
      <c r="N430" s="46"/>
      <c r="O430" s="44"/>
      <c r="P430" s="47"/>
      <c r="Q430" s="46"/>
      <c r="R430" s="46"/>
      <c r="S430" s="46"/>
      <c r="T430" s="46"/>
      <c r="U430" s="19" t="b">
        <f>N430&gt;___Summary!B433</f>
        <v>0</v>
      </c>
      <c r="V430" s="19" t="b">
        <f t="shared" si="20"/>
        <v>1</v>
      </c>
      <c r="X430" s="43">
        <f t="shared" si="18"/>
        <v>0</v>
      </c>
      <c r="Y430" s="43">
        <f t="shared" si="19"/>
        <v>0</v>
      </c>
    </row>
    <row r="431" spans="1:25" ht="35.1" customHeight="1" x14ac:dyDescent="0.2">
      <c r="A431" s="44"/>
      <c r="B431" s="44"/>
      <c r="C431" s="44"/>
      <c r="D431" s="44"/>
      <c r="E431" s="44"/>
      <c r="F431" s="44"/>
      <c r="G431" s="89"/>
      <c r="H431" s="45"/>
      <c r="I431" s="47"/>
      <c r="J431" s="46"/>
      <c r="K431" s="47"/>
      <c r="L431" s="47"/>
      <c r="M431" s="48"/>
      <c r="N431" s="46"/>
      <c r="O431" s="44"/>
      <c r="P431" s="47"/>
      <c r="Q431" s="46"/>
      <c r="R431" s="46"/>
      <c r="S431" s="46"/>
      <c r="T431" s="46"/>
      <c r="U431" s="19" t="b">
        <f>N431&gt;___Summary!B434</f>
        <v>0</v>
      </c>
      <c r="V431" s="19" t="b">
        <f t="shared" si="20"/>
        <v>1</v>
      </c>
      <c r="X431" s="43">
        <f t="shared" si="18"/>
        <v>0</v>
      </c>
      <c r="Y431" s="43">
        <f t="shared" si="19"/>
        <v>0</v>
      </c>
    </row>
    <row r="432" spans="1:25" ht="35.1" customHeight="1" x14ac:dyDescent="0.2">
      <c r="A432" s="44"/>
      <c r="B432" s="44"/>
      <c r="C432" s="44"/>
      <c r="D432" s="44"/>
      <c r="E432" s="44"/>
      <c r="F432" s="44"/>
      <c r="G432" s="89"/>
      <c r="H432" s="45"/>
      <c r="I432" s="47"/>
      <c r="J432" s="46"/>
      <c r="K432" s="47"/>
      <c r="L432" s="47"/>
      <c r="M432" s="48"/>
      <c r="N432" s="46"/>
      <c r="O432" s="44"/>
      <c r="P432" s="47"/>
      <c r="Q432" s="46"/>
      <c r="R432" s="46"/>
      <c r="S432" s="46"/>
      <c r="T432" s="46"/>
      <c r="U432" s="19" t="b">
        <f>N432&gt;___Summary!B435</f>
        <v>0</v>
      </c>
      <c r="V432" s="19" t="b">
        <f t="shared" si="20"/>
        <v>1</v>
      </c>
      <c r="X432" s="43">
        <f t="shared" si="18"/>
        <v>0</v>
      </c>
      <c r="Y432" s="43">
        <f t="shared" si="19"/>
        <v>0</v>
      </c>
    </row>
    <row r="433" spans="1:25" ht="35.1" customHeight="1" x14ac:dyDescent="0.2">
      <c r="A433" s="44"/>
      <c r="B433" s="44"/>
      <c r="C433" s="44"/>
      <c r="D433" s="44"/>
      <c r="E433" s="44"/>
      <c r="F433" s="44"/>
      <c r="G433" s="89"/>
      <c r="H433" s="45"/>
      <c r="I433" s="47"/>
      <c r="J433" s="46"/>
      <c r="K433" s="47"/>
      <c r="L433" s="47"/>
      <c r="M433" s="48"/>
      <c r="N433" s="46"/>
      <c r="O433" s="44"/>
      <c r="P433" s="47"/>
      <c r="Q433" s="46"/>
      <c r="R433" s="46"/>
      <c r="S433" s="46"/>
      <c r="T433" s="46"/>
      <c r="U433" s="19" t="b">
        <f>N433&gt;___Summary!B436</f>
        <v>0</v>
      </c>
      <c r="V433" s="19" t="b">
        <f t="shared" si="20"/>
        <v>1</v>
      </c>
      <c r="X433" s="43">
        <f t="shared" si="18"/>
        <v>0</v>
      </c>
      <c r="Y433" s="43">
        <f t="shared" si="19"/>
        <v>0</v>
      </c>
    </row>
    <row r="434" spans="1:25" ht="35.1" customHeight="1" x14ac:dyDescent="0.2">
      <c r="A434" s="44"/>
      <c r="B434" s="44"/>
      <c r="C434" s="44"/>
      <c r="D434" s="44"/>
      <c r="E434" s="44"/>
      <c r="F434" s="44"/>
      <c r="G434" s="89"/>
      <c r="H434" s="45"/>
      <c r="I434" s="47"/>
      <c r="J434" s="46"/>
      <c r="K434" s="47"/>
      <c r="L434" s="47"/>
      <c r="M434" s="48"/>
      <c r="N434" s="46"/>
      <c r="O434" s="44"/>
      <c r="P434" s="47"/>
      <c r="Q434" s="46"/>
      <c r="R434" s="46"/>
      <c r="S434" s="46"/>
      <c r="T434" s="46"/>
      <c r="U434" s="19" t="b">
        <f>N434&gt;___Summary!B437</f>
        <v>0</v>
      </c>
      <c r="V434" s="19" t="b">
        <f t="shared" si="20"/>
        <v>1</v>
      </c>
      <c r="X434" s="43">
        <f t="shared" si="18"/>
        <v>0</v>
      </c>
      <c r="Y434" s="43">
        <f t="shared" si="19"/>
        <v>0</v>
      </c>
    </row>
    <row r="435" spans="1:25" ht="35.1" customHeight="1" x14ac:dyDescent="0.2">
      <c r="A435" s="44"/>
      <c r="B435" s="44"/>
      <c r="C435" s="44"/>
      <c r="D435" s="44"/>
      <c r="E435" s="44"/>
      <c r="F435" s="44"/>
      <c r="G435" s="89"/>
      <c r="H435" s="45"/>
      <c r="I435" s="47"/>
      <c r="J435" s="46"/>
      <c r="K435" s="47"/>
      <c r="L435" s="47"/>
      <c r="M435" s="48"/>
      <c r="N435" s="46"/>
      <c r="O435" s="44"/>
      <c r="P435" s="47"/>
      <c r="Q435" s="46"/>
      <c r="R435" s="46"/>
      <c r="S435" s="46"/>
      <c r="T435" s="46"/>
      <c r="U435" s="19" t="b">
        <f>N435&gt;___Summary!B438</f>
        <v>0</v>
      </c>
      <c r="V435" s="19" t="b">
        <f t="shared" si="20"/>
        <v>1</v>
      </c>
      <c r="X435" s="43">
        <f t="shared" si="18"/>
        <v>0</v>
      </c>
      <c r="Y435" s="43">
        <f t="shared" si="19"/>
        <v>0</v>
      </c>
    </row>
    <row r="436" spans="1:25" ht="35.1" customHeight="1" x14ac:dyDescent="0.2">
      <c r="A436" s="44"/>
      <c r="B436" s="44"/>
      <c r="C436" s="44"/>
      <c r="D436" s="44"/>
      <c r="E436" s="44"/>
      <c r="F436" s="44"/>
      <c r="G436" s="89"/>
      <c r="H436" s="45"/>
      <c r="I436" s="47"/>
      <c r="J436" s="46"/>
      <c r="K436" s="47"/>
      <c r="L436" s="47"/>
      <c r="M436" s="48"/>
      <c r="N436" s="46"/>
      <c r="O436" s="44"/>
      <c r="P436" s="47"/>
      <c r="Q436" s="46"/>
      <c r="R436" s="46"/>
      <c r="S436" s="46"/>
      <c r="T436" s="46"/>
      <c r="U436" s="19" t="b">
        <f>N436&gt;___Summary!B439</f>
        <v>0</v>
      </c>
      <c r="V436" s="19" t="b">
        <f t="shared" si="20"/>
        <v>1</v>
      </c>
      <c r="X436" s="43">
        <f t="shared" si="18"/>
        <v>0</v>
      </c>
      <c r="Y436" s="43">
        <f t="shared" si="19"/>
        <v>0</v>
      </c>
    </row>
    <row r="437" spans="1:25" ht="35.1" customHeight="1" x14ac:dyDescent="0.2">
      <c r="A437" s="44"/>
      <c r="B437" s="44"/>
      <c r="C437" s="44"/>
      <c r="D437" s="44"/>
      <c r="E437" s="44"/>
      <c r="F437" s="44"/>
      <c r="G437" s="89"/>
      <c r="H437" s="45"/>
      <c r="I437" s="47"/>
      <c r="J437" s="46"/>
      <c r="K437" s="47"/>
      <c r="L437" s="47"/>
      <c r="M437" s="48"/>
      <c r="N437" s="46"/>
      <c r="O437" s="44"/>
      <c r="P437" s="47"/>
      <c r="Q437" s="46"/>
      <c r="R437" s="46"/>
      <c r="S437" s="46"/>
      <c r="T437" s="46"/>
      <c r="U437" s="19" t="b">
        <f>N437&gt;___Summary!B440</f>
        <v>0</v>
      </c>
      <c r="V437" s="19" t="b">
        <f t="shared" si="20"/>
        <v>1</v>
      </c>
      <c r="X437" s="43">
        <f t="shared" si="18"/>
        <v>0</v>
      </c>
      <c r="Y437" s="43">
        <f t="shared" si="19"/>
        <v>0</v>
      </c>
    </row>
    <row r="438" spans="1:25" ht="35.1" customHeight="1" x14ac:dyDescent="0.2">
      <c r="A438" s="44"/>
      <c r="B438" s="44"/>
      <c r="C438" s="44"/>
      <c r="D438" s="44"/>
      <c r="E438" s="44"/>
      <c r="F438" s="44"/>
      <c r="G438" s="89"/>
      <c r="H438" s="45"/>
      <c r="I438" s="47"/>
      <c r="J438" s="46"/>
      <c r="K438" s="47"/>
      <c r="L438" s="47"/>
      <c r="M438" s="48"/>
      <c r="N438" s="46"/>
      <c r="O438" s="44"/>
      <c r="P438" s="47"/>
      <c r="Q438" s="46"/>
      <c r="R438" s="46"/>
      <c r="S438" s="46"/>
      <c r="T438" s="46"/>
      <c r="U438" s="19" t="b">
        <f>N438&gt;___Summary!B441</f>
        <v>0</v>
      </c>
      <c r="V438" s="19" t="b">
        <f t="shared" si="20"/>
        <v>1</v>
      </c>
      <c r="X438" s="43">
        <f t="shared" si="18"/>
        <v>0</v>
      </c>
      <c r="Y438" s="43">
        <f t="shared" si="19"/>
        <v>0</v>
      </c>
    </row>
    <row r="439" spans="1:25" ht="35.1" customHeight="1" x14ac:dyDescent="0.2">
      <c r="A439" s="44"/>
      <c r="B439" s="44"/>
      <c r="C439" s="44"/>
      <c r="D439" s="44"/>
      <c r="E439" s="44"/>
      <c r="F439" s="44"/>
      <c r="G439" s="89"/>
      <c r="H439" s="45"/>
      <c r="I439" s="47"/>
      <c r="J439" s="46"/>
      <c r="K439" s="47"/>
      <c r="L439" s="47"/>
      <c r="M439" s="48"/>
      <c r="N439" s="46"/>
      <c r="O439" s="44"/>
      <c r="P439" s="47"/>
      <c r="Q439" s="46"/>
      <c r="R439" s="46"/>
      <c r="S439" s="46"/>
      <c r="T439" s="46"/>
      <c r="U439" s="19" t="b">
        <f>N439&gt;___Summary!B442</f>
        <v>0</v>
      </c>
      <c r="V439" s="19" t="b">
        <f t="shared" si="20"/>
        <v>1</v>
      </c>
      <c r="X439" s="43">
        <f t="shared" si="18"/>
        <v>0</v>
      </c>
      <c r="Y439" s="43">
        <f t="shared" si="19"/>
        <v>0</v>
      </c>
    </row>
    <row r="440" spans="1:25" ht="35.1" customHeight="1" x14ac:dyDescent="0.2">
      <c r="A440" s="44"/>
      <c r="B440" s="44"/>
      <c r="C440" s="44"/>
      <c r="D440" s="44"/>
      <c r="E440" s="44"/>
      <c r="F440" s="44"/>
      <c r="G440" s="89"/>
      <c r="H440" s="45"/>
      <c r="I440" s="47"/>
      <c r="J440" s="46"/>
      <c r="K440" s="47"/>
      <c r="L440" s="47"/>
      <c r="M440" s="48"/>
      <c r="N440" s="46"/>
      <c r="O440" s="44"/>
      <c r="P440" s="47"/>
      <c r="Q440" s="46"/>
      <c r="R440" s="46"/>
      <c r="S440" s="46"/>
      <c r="T440" s="46"/>
      <c r="U440" s="19" t="b">
        <f>N440&gt;___Summary!B443</f>
        <v>0</v>
      </c>
      <c r="V440" s="19" t="b">
        <f t="shared" si="20"/>
        <v>1</v>
      </c>
      <c r="X440" s="43">
        <f t="shared" si="18"/>
        <v>0</v>
      </c>
      <c r="Y440" s="43">
        <f t="shared" si="19"/>
        <v>0</v>
      </c>
    </row>
    <row r="441" spans="1:25" ht="35.1" customHeight="1" x14ac:dyDescent="0.2">
      <c r="A441" s="44"/>
      <c r="B441" s="44"/>
      <c r="C441" s="44"/>
      <c r="D441" s="44"/>
      <c r="E441" s="44"/>
      <c r="F441" s="44"/>
      <c r="G441" s="89"/>
      <c r="H441" s="45"/>
      <c r="I441" s="47"/>
      <c r="J441" s="46"/>
      <c r="K441" s="47"/>
      <c r="L441" s="47"/>
      <c r="M441" s="48"/>
      <c r="N441" s="46"/>
      <c r="O441" s="44"/>
      <c r="P441" s="47"/>
      <c r="Q441" s="46"/>
      <c r="R441" s="46"/>
      <c r="S441" s="46"/>
      <c r="T441" s="46"/>
      <c r="U441" s="19" t="b">
        <f>N441&gt;___Summary!B444</f>
        <v>0</v>
      </c>
      <c r="V441" s="19" t="b">
        <f t="shared" si="20"/>
        <v>1</v>
      </c>
      <c r="X441" s="43">
        <f t="shared" si="18"/>
        <v>0</v>
      </c>
      <c r="Y441" s="43">
        <f t="shared" si="19"/>
        <v>0</v>
      </c>
    </row>
    <row r="442" spans="1:25" ht="35.1" customHeight="1" x14ac:dyDescent="0.2">
      <c r="A442" s="44"/>
      <c r="B442" s="44"/>
      <c r="C442" s="44"/>
      <c r="D442" s="44"/>
      <c r="E442" s="44"/>
      <c r="F442" s="44"/>
      <c r="G442" s="89"/>
      <c r="H442" s="45"/>
      <c r="I442" s="47"/>
      <c r="J442" s="46"/>
      <c r="K442" s="47"/>
      <c r="L442" s="47"/>
      <c r="M442" s="48"/>
      <c r="N442" s="46"/>
      <c r="O442" s="44"/>
      <c r="P442" s="47"/>
      <c r="Q442" s="46"/>
      <c r="R442" s="46"/>
      <c r="S442" s="46"/>
      <c r="T442" s="46"/>
      <c r="U442" s="19" t="b">
        <f>N442&gt;___Summary!B445</f>
        <v>0</v>
      </c>
      <c r="V442" s="19" t="b">
        <f t="shared" si="20"/>
        <v>1</v>
      </c>
      <c r="X442" s="43">
        <f t="shared" si="18"/>
        <v>0</v>
      </c>
      <c r="Y442" s="43">
        <f t="shared" si="19"/>
        <v>0</v>
      </c>
    </row>
    <row r="443" spans="1:25" ht="35.1" customHeight="1" x14ac:dyDescent="0.2">
      <c r="A443" s="44"/>
      <c r="B443" s="44"/>
      <c r="C443" s="44"/>
      <c r="D443" s="44"/>
      <c r="E443" s="44"/>
      <c r="F443" s="44"/>
      <c r="G443" s="89"/>
      <c r="H443" s="45"/>
      <c r="I443" s="47"/>
      <c r="J443" s="46"/>
      <c r="K443" s="47"/>
      <c r="L443" s="47"/>
      <c r="M443" s="48"/>
      <c r="N443" s="46"/>
      <c r="O443" s="44"/>
      <c r="P443" s="47"/>
      <c r="Q443" s="46"/>
      <c r="R443" s="46"/>
      <c r="S443" s="46"/>
      <c r="T443" s="46"/>
      <c r="U443" s="19" t="b">
        <f>N443&gt;___Summary!B446</f>
        <v>0</v>
      </c>
      <c r="V443" s="19" t="b">
        <f t="shared" si="20"/>
        <v>1</v>
      </c>
      <c r="X443" s="43">
        <f t="shared" si="18"/>
        <v>0</v>
      </c>
      <c r="Y443" s="43">
        <f t="shared" si="19"/>
        <v>0</v>
      </c>
    </row>
    <row r="444" spans="1:25" ht="35.1" customHeight="1" x14ac:dyDescent="0.2">
      <c r="A444" s="44"/>
      <c r="B444" s="44"/>
      <c r="C444" s="44"/>
      <c r="D444" s="44"/>
      <c r="E444" s="44"/>
      <c r="F444" s="44"/>
      <c r="G444" s="89"/>
      <c r="H444" s="45"/>
      <c r="I444" s="47"/>
      <c r="J444" s="46"/>
      <c r="K444" s="47"/>
      <c r="L444" s="47"/>
      <c r="M444" s="48"/>
      <c r="N444" s="46"/>
      <c r="O444" s="44"/>
      <c r="P444" s="47"/>
      <c r="Q444" s="46"/>
      <c r="R444" s="46"/>
      <c r="S444" s="46"/>
      <c r="T444" s="46"/>
      <c r="U444" s="19" t="b">
        <f>N444&gt;___Summary!B447</f>
        <v>0</v>
      </c>
      <c r="V444" s="19" t="b">
        <f t="shared" si="20"/>
        <v>1</v>
      </c>
      <c r="X444" s="43">
        <f t="shared" si="18"/>
        <v>0</v>
      </c>
      <c r="Y444" s="43">
        <f t="shared" si="19"/>
        <v>0</v>
      </c>
    </row>
    <row r="445" spans="1:25" ht="35.1" customHeight="1" x14ac:dyDescent="0.2">
      <c r="A445" s="44"/>
      <c r="B445" s="44"/>
      <c r="C445" s="44"/>
      <c r="D445" s="44"/>
      <c r="E445" s="44"/>
      <c r="F445" s="44"/>
      <c r="G445" s="89"/>
      <c r="H445" s="45"/>
      <c r="I445" s="47"/>
      <c r="J445" s="46"/>
      <c r="K445" s="47"/>
      <c r="L445" s="47"/>
      <c r="M445" s="48"/>
      <c r="N445" s="46"/>
      <c r="O445" s="44"/>
      <c r="P445" s="47"/>
      <c r="Q445" s="46"/>
      <c r="R445" s="46"/>
      <c r="S445" s="46"/>
      <c r="T445" s="46"/>
      <c r="U445" s="19" t="b">
        <f>N445&gt;___Summary!B448</f>
        <v>0</v>
      </c>
      <c r="V445" s="19" t="b">
        <f t="shared" si="20"/>
        <v>1</v>
      </c>
      <c r="X445" s="43">
        <f t="shared" si="18"/>
        <v>0</v>
      </c>
      <c r="Y445" s="43">
        <f t="shared" si="19"/>
        <v>0</v>
      </c>
    </row>
    <row r="446" spans="1:25" ht="35.1" customHeight="1" x14ac:dyDescent="0.2">
      <c r="A446" s="44"/>
      <c r="B446" s="44"/>
      <c r="C446" s="44"/>
      <c r="D446" s="44"/>
      <c r="E446" s="44"/>
      <c r="F446" s="44"/>
      <c r="G446" s="89"/>
      <c r="H446" s="45"/>
      <c r="I446" s="47"/>
      <c r="J446" s="46"/>
      <c r="K446" s="47"/>
      <c r="L446" s="47"/>
      <c r="M446" s="48"/>
      <c r="N446" s="46"/>
      <c r="O446" s="44"/>
      <c r="P446" s="47"/>
      <c r="Q446" s="46"/>
      <c r="R446" s="46"/>
      <c r="S446" s="46"/>
      <c r="T446" s="46"/>
      <c r="U446" s="19" t="b">
        <f>N446&gt;___Summary!B449</f>
        <v>0</v>
      </c>
      <c r="V446" s="19" t="b">
        <f t="shared" si="20"/>
        <v>1</v>
      </c>
      <c r="X446" s="43">
        <f t="shared" si="18"/>
        <v>0</v>
      </c>
      <c r="Y446" s="43">
        <f t="shared" si="19"/>
        <v>0</v>
      </c>
    </row>
    <row r="447" spans="1:25" ht="35.1" customHeight="1" x14ac:dyDescent="0.2">
      <c r="A447" s="44"/>
      <c r="B447" s="44"/>
      <c r="C447" s="44"/>
      <c r="D447" s="44"/>
      <c r="E447" s="44"/>
      <c r="F447" s="44"/>
      <c r="G447" s="89"/>
      <c r="H447" s="45"/>
      <c r="I447" s="47"/>
      <c r="J447" s="46"/>
      <c r="K447" s="47"/>
      <c r="L447" s="47"/>
      <c r="M447" s="48"/>
      <c r="N447" s="46"/>
      <c r="O447" s="44"/>
      <c r="P447" s="47"/>
      <c r="Q447" s="46"/>
      <c r="R447" s="46"/>
      <c r="S447" s="46"/>
      <c r="T447" s="46"/>
      <c r="U447" s="19" t="b">
        <f>N447&gt;___Summary!B450</f>
        <v>0</v>
      </c>
      <c r="V447" s="19" t="b">
        <f t="shared" si="20"/>
        <v>1</v>
      </c>
      <c r="X447" s="43">
        <f t="shared" si="18"/>
        <v>0</v>
      </c>
      <c r="Y447" s="43">
        <f t="shared" si="19"/>
        <v>0</v>
      </c>
    </row>
    <row r="448" spans="1:25" ht="35.1" customHeight="1" x14ac:dyDescent="0.2">
      <c r="A448" s="44"/>
      <c r="B448" s="44"/>
      <c r="C448" s="44"/>
      <c r="D448" s="44"/>
      <c r="E448" s="44"/>
      <c r="F448" s="44"/>
      <c r="G448" s="89"/>
      <c r="H448" s="45"/>
      <c r="I448" s="47"/>
      <c r="J448" s="46"/>
      <c r="K448" s="47"/>
      <c r="L448" s="47"/>
      <c r="M448" s="48"/>
      <c r="N448" s="46"/>
      <c r="O448" s="44"/>
      <c r="P448" s="47"/>
      <c r="Q448" s="46"/>
      <c r="R448" s="46"/>
      <c r="S448" s="46"/>
      <c r="T448" s="46"/>
      <c r="U448" s="19" t="b">
        <f>N448&gt;___Summary!B451</f>
        <v>0</v>
      </c>
      <c r="V448" s="19" t="b">
        <f t="shared" si="20"/>
        <v>1</v>
      </c>
      <c r="X448" s="43">
        <f t="shared" si="18"/>
        <v>0</v>
      </c>
      <c r="Y448" s="43">
        <f t="shared" si="19"/>
        <v>0</v>
      </c>
    </row>
    <row r="449" spans="1:25" ht="35.1" customHeight="1" x14ac:dyDescent="0.2">
      <c r="A449" s="44"/>
      <c r="B449" s="44"/>
      <c r="C449" s="44"/>
      <c r="D449" s="44"/>
      <c r="E449" s="44"/>
      <c r="F449" s="44"/>
      <c r="G449" s="89"/>
      <c r="H449" s="45"/>
      <c r="I449" s="47"/>
      <c r="J449" s="46"/>
      <c r="K449" s="47"/>
      <c r="L449" s="47"/>
      <c r="M449" s="48"/>
      <c r="N449" s="46"/>
      <c r="O449" s="44"/>
      <c r="P449" s="47"/>
      <c r="Q449" s="46"/>
      <c r="R449" s="46"/>
      <c r="S449" s="46"/>
      <c r="T449" s="46"/>
      <c r="U449" s="19" t="b">
        <f>N449&gt;___Summary!B452</f>
        <v>0</v>
      </c>
      <c r="V449" s="19" t="b">
        <f t="shared" si="20"/>
        <v>1</v>
      </c>
      <c r="X449" s="43">
        <f t="shared" si="18"/>
        <v>0</v>
      </c>
      <c r="Y449" s="43">
        <f t="shared" si="19"/>
        <v>0</v>
      </c>
    </row>
    <row r="450" spans="1:25" ht="35.1" customHeight="1" x14ac:dyDescent="0.2">
      <c r="A450" s="44"/>
      <c r="B450" s="44"/>
      <c r="C450" s="44"/>
      <c r="D450" s="44"/>
      <c r="E450" s="44"/>
      <c r="F450" s="44"/>
      <c r="G450" s="89"/>
      <c r="H450" s="45"/>
      <c r="I450" s="47"/>
      <c r="J450" s="46"/>
      <c r="K450" s="47"/>
      <c r="L450" s="47"/>
      <c r="M450" s="48"/>
      <c r="N450" s="46"/>
      <c r="O450" s="44"/>
      <c r="P450" s="47"/>
      <c r="Q450" s="46"/>
      <c r="R450" s="46"/>
      <c r="S450" s="46"/>
      <c r="T450" s="46"/>
      <c r="U450" s="19" t="b">
        <f>N450&gt;___Summary!B453</f>
        <v>0</v>
      </c>
      <c r="V450" s="19" t="b">
        <f t="shared" si="20"/>
        <v>1</v>
      </c>
      <c r="X450" s="43">
        <f t="shared" si="18"/>
        <v>0</v>
      </c>
      <c r="Y450" s="43">
        <f t="shared" si="19"/>
        <v>0</v>
      </c>
    </row>
    <row r="451" spans="1:25" ht="35.1" customHeight="1" x14ac:dyDescent="0.2">
      <c r="A451" s="44"/>
      <c r="B451" s="44"/>
      <c r="C451" s="44"/>
      <c r="D451" s="44"/>
      <c r="E451" s="44"/>
      <c r="F451" s="44"/>
      <c r="G451" s="89"/>
      <c r="H451" s="45"/>
      <c r="I451" s="47"/>
      <c r="J451" s="46"/>
      <c r="K451" s="47"/>
      <c r="L451" s="47"/>
      <c r="M451" s="48"/>
      <c r="N451" s="46"/>
      <c r="O451" s="44"/>
      <c r="P451" s="47"/>
      <c r="Q451" s="46"/>
      <c r="R451" s="46"/>
      <c r="S451" s="46"/>
      <c r="T451" s="46"/>
      <c r="U451" s="19" t="b">
        <f>N451&gt;___Summary!B454</f>
        <v>0</v>
      </c>
      <c r="V451" s="19" t="b">
        <f t="shared" si="20"/>
        <v>1</v>
      </c>
      <c r="X451" s="43">
        <f t="shared" si="18"/>
        <v>0</v>
      </c>
      <c r="Y451" s="43">
        <f t="shared" si="19"/>
        <v>0</v>
      </c>
    </row>
    <row r="452" spans="1:25" ht="35.1" customHeight="1" x14ac:dyDescent="0.2">
      <c r="A452" s="44"/>
      <c r="B452" s="44"/>
      <c r="C452" s="44"/>
      <c r="D452" s="44"/>
      <c r="E452" s="44"/>
      <c r="F452" s="44"/>
      <c r="G452" s="89"/>
      <c r="H452" s="45"/>
      <c r="I452" s="47"/>
      <c r="J452" s="46"/>
      <c r="K452" s="47"/>
      <c r="L452" s="47"/>
      <c r="M452" s="48"/>
      <c r="N452" s="46"/>
      <c r="O452" s="44"/>
      <c r="P452" s="47"/>
      <c r="Q452" s="46"/>
      <c r="R452" s="46"/>
      <c r="S452" s="46"/>
      <c r="T452" s="46"/>
      <c r="U452" s="19" t="b">
        <f>N452&gt;___Summary!B455</f>
        <v>0</v>
      </c>
      <c r="V452" s="19" t="b">
        <f t="shared" si="20"/>
        <v>1</v>
      </c>
      <c r="X452" s="43">
        <f t="shared" si="18"/>
        <v>0</v>
      </c>
      <c r="Y452" s="43">
        <f t="shared" si="19"/>
        <v>0</v>
      </c>
    </row>
    <row r="453" spans="1:25" ht="35.1" customHeight="1" x14ac:dyDescent="0.2">
      <c r="A453" s="44"/>
      <c r="B453" s="44"/>
      <c r="C453" s="44"/>
      <c r="D453" s="44"/>
      <c r="E453" s="44"/>
      <c r="F453" s="44"/>
      <c r="G453" s="89"/>
      <c r="H453" s="45"/>
      <c r="I453" s="47"/>
      <c r="J453" s="46"/>
      <c r="K453" s="47"/>
      <c r="L453" s="47"/>
      <c r="M453" s="48"/>
      <c r="N453" s="46"/>
      <c r="O453" s="44"/>
      <c r="P453" s="47"/>
      <c r="Q453" s="46"/>
      <c r="R453" s="46"/>
      <c r="S453" s="46"/>
      <c r="T453" s="46"/>
      <c r="U453" s="19" t="b">
        <f>N453&gt;___Summary!B456</f>
        <v>0</v>
      </c>
      <c r="V453" s="19" t="b">
        <f t="shared" si="20"/>
        <v>1</v>
      </c>
      <c r="X453" s="43">
        <f t="shared" si="18"/>
        <v>0</v>
      </c>
      <c r="Y453" s="43">
        <f t="shared" si="19"/>
        <v>0</v>
      </c>
    </row>
    <row r="454" spans="1:25" ht="35.1" customHeight="1" x14ac:dyDescent="0.2">
      <c r="A454" s="44"/>
      <c r="B454" s="44"/>
      <c r="C454" s="44"/>
      <c r="D454" s="44"/>
      <c r="E454" s="44"/>
      <c r="F454" s="44"/>
      <c r="G454" s="89"/>
      <c r="H454" s="45"/>
      <c r="I454" s="47"/>
      <c r="J454" s="46"/>
      <c r="K454" s="47"/>
      <c r="L454" s="47"/>
      <c r="M454" s="48"/>
      <c r="N454" s="46"/>
      <c r="O454" s="44"/>
      <c r="P454" s="47"/>
      <c r="Q454" s="46"/>
      <c r="R454" s="46"/>
      <c r="S454" s="46"/>
      <c r="T454" s="46"/>
      <c r="U454" s="19" t="b">
        <f>N454&gt;___Summary!B457</f>
        <v>0</v>
      </c>
      <c r="V454" s="19" t="b">
        <f t="shared" si="20"/>
        <v>1</v>
      </c>
      <c r="X454" s="43">
        <f t="shared" si="18"/>
        <v>0</v>
      </c>
      <c r="Y454" s="43">
        <f t="shared" si="19"/>
        <v>0</v>
      </c>
    </row>
    <row r="455" spans="1:25" ht="35.1" customHeight="1" x14ac:dyDescent="0.2">
      <c r="A455" s="44"/>
      <c r="B455" s="44"/>
      <c r="C455" s="44"/>
      <c r="D455" s="44"/>
      <c r="E455" s="44"/>
      <c r="F455" s="44"/>
      <c r="G455" s="89"/>
      <c r="H455" s="45"/>
      <c r="I455" s="47"/>
      <c r="J455" s="46"/>
      <c r="K455" s="47"/>
      <c r="L455" s="47"/>
      <c r="M455" s="48"/>
      <c r="N455" s="46"/>
      <c r="O455" s="44"/>
      <c r="P455" s="47"/>
      <c r="Q455" s="46"/>
      <c r="R455" s="46"/>
      <c r="S455" s="46"/>
      <c r="T455" s="46"/>
      <c r="U455" s="19" t="b">
        <f>N455&gt;___Summary!B458</f>
        <v>0</v>
      </c>
      <c r="V455" s="19" t="b">
        <f t="shared" si="20"/>
        <v>1</v>
      </c>
      <c r="X455" s="43">
        <f t="shared" si="18"/>
        <v>0</v>
      </c>
      <c r="Y455" s="43">
        <f t="shared" si="19"/>
        <v>0</v>
      </c>
    </row>
    <row r="456" spans="1:25" ht="35.1" customHeight="1" x14ac:dyDescent="0.2">
      <c r="A456" s="44"/>
      <c r="B456" s="44"/>
      <c r="C456" s="44"/>
      <c r="D456" s="44"/>
      <c r="E456" s="44"/>
      <c r="F456" s="44"/>
      <c r="G456" s="89"/>
      <c r="H456" s="45"/>
      <c r="I456" s="47"/>
      <c r="J456" s="46"/>
      <c r="K456" s="47"/>
      <c r="L456" s="47"/>
      <c r="M456" s="48"/>
      <c r="N456" s="46"/>
      <c r="O456" s="44"/>
      <c r="P456" s="47"/>
      <c r="Q456" s="46"/>
      <c r="R456" s="46"/>
      <c r="S456" s="46"/>
      <c r="T456" s="46"/>
      <c r="U456" s="19" t="b">
        <f>N456&gt;___Summary!B459</f>
        <v>0</v>
      </c>
      <c r="V456" s="19" t="b">
        <f t="shared" si="20"/>
        <v>1</v>
      </c>
      <c r="X456" s="43">
        <f t="shared" ref="X456:X519" si="21" xml:space="preserve"> IF(H456 = "Direct", G456, 0)</f>
        <v>0</v>
      </c>
      <c r="Y456" s="43">
        <f t="shared" ref="Y456:Y519" si="22" xml:space="preserve"> IF(H456 = "Indirect", G456, 0 )</f>
        <v>0</v>
      </c>
    </row>
    <row r="457" spans="1:25" ht="35.1" customHeight="1" x14ac:dyDescent="0.2">
      <c r="A457" s="44"/>
      <c r="B457" s="44"/>
      <c r="C457" s="44"/>
      <c r="D457" s="44"/>
      <c r="E457" s="44"/>
      <c r="F457" s="44"/>
      <c r="G457" s="89"/>
      <c r="H457" s="45"/>
      <c r="I457" s="47"/>
      <c r="J457" s="46"/>
      <c r="K457" s="47"/>
      <c r="L457" s="47"/>
      <c r="M457" s="48"/>
      <c r="N457" s="46"/>
      <c r="O457" s="44"/>
      <c r="P457" s="47"/>
      <c r="Q457" s="46"/>
      <c r="R457" s="46"/>
      <c r="S457" s="46"/>
      <c r="T457" s="46"/>
      <c r="U457" s="19" t="b">
        <f>N457&gt;___Summary!B460</f>
        <v>0</v>
      </c>
      <c r="V457" s="19" t="b">
        <f t="shared" si="20"/>
        <v>1</v>
      </c>
      <c r="X457" s="43">
        <f t="shared" si="21"/>
        <v>0</v>
      </c>
      <c r="Y457" s="43">
        <f t="shared" si="22"/>
        <v>0</v>
      </c>
    </row>
    <row r="458" spans="1:25" ht="35.1" customHeight="1" x14ac:dyDescent="0.2">
      <c r="A458" s="44"/>
      <c r="B458" s="44"/>
      <c r="C458" s="44"/>
      <c r="D458" s="44"/>
      <c r="E458" s="44"/>
      <c r="F458" s="44"/>
      <c r="G458" s="89"/>
      <c r="H458" s="45"/>
      <c r="I458" s="47"/>
      <c r="J458" s="46"/>
      <c r="K458" s="47"/>
      <c r="L458" s="47"/>
      <c r="M458" s="48"/>
      <c r="N458" s="46"/>
      <c r="O458" s="44"/>
      <c r="P458" s="47"/>
      <c r="Q458" s="46"/>
      <c r="R458" s="46"/>
      <c r="S458" s="46"/>
      <c r="T458" s="46"/>
      <c r="U458" s="19" t="b">
        <f>N458&gt;___Summary!B461</f>
        <v>0</v>
      </c>
      <c r="V458" s="19" t="b">
        <f t="shared" ref="V458:V521" si="23">Q458&gt;=N458</f>
        <v>1</v>
      </c>
      <c r="X458" s="43">
        <f t="shared" si="21"/>
        <v>0</v>
      </c>
      <c r="Y458" s="43">
        <f t="shared" si="22"/>
        <v>0</v>
      </c>
    </row>
    <row r="459" spans="1:25" ht="35.1" customHeight="1" x14ac:dyDescent="0.2">
      <c r="A459" s="44"/>
      <c r="B459" s="44"/>
      <c r="C459" s="44"/>
      <c r="D459" s="44"/>
      <c r="E459" s="44"/>
      <c r="F459" s="44"/>
      <c r="G459" s="89"/>
      <c r="H459" s="45"/>
      <c r="I459" s="47"/>
      <c r="J459" s="46"/>
      <c r="K459" s="47"/>
      <c r="L459" s="47"/>
      <c r="M459" s="48"/>
      <c r="N459" s="46"/>
      <c r="O459" s="44"/>
      <c r="P459" s="47"/>
      <c r="Q459" s="46"/>
      <c r="R459" s="46"/>
      <c r="S459" s="46"/>
      <c r="T459" s="46"/>
      <c r="U459" s="19" t="b">
        <f>N459&gt;___Summary!B462</f>
        <v>0</v>
      </c>
      <c r="V459" s="19" t="b">
        <f t="shared" si="23"/>
        <v>1</v>
      </c>
      <c r="X459" s="43">
        <f t="shared" si="21"/>
        <v>0</v>
      </c>
      <c r="Y459" s="43">
        <f t="shared" si="22"/>
        <v>0</v>
      </c>
    </row>
    <row r="460" spans="1:25" ht="35.1" customHeight="1" x14ac:dyDescent="0.2">
      <c r="A460" s="44"/>
      <c r="B460" s="44"/>
      <c r="C460" s="44"/>
      <c r="D460" s="44"/>
      <c r="E460" s="44"/>
      <c r="F460" s="44"/>
      <c r="G460" s="89"/>
      <c r="H460" s="45"/>
      <c r="I460" s="47"/>
      <c r="J460" s="46"/>
      <c r="K460" s="47"/>
      <c r="L460" s="47"/>
      <c r="M460" s="48"/>
      <c r="N460" s="46"/>
      <c r="O460" s="44"/>
      <c r="P460" s="47"/>
      <c r="Q460" s="46"/>
      <c r="R460" s="46"/>
      <c r="S460" s="46"/>
      <c r="T460" s="46"/>
      <c r="U460" s="19" t="b">
        <f>N460&gt;___Summary!B463</f>
        <v>0</v>
      </c>
      <c r="V460" s="19" t="b">
        <f t="shared" si="23"/>
        <v>1</v>
      </c>
      <c r="X460" s="43">
        <f t="shared" si="21"/>
        <v>0</v>
      </c>
      <c r="Y460" s="43">
        <f t="shared" si="22"/>
        <v>0</v>
      </c>
    </row>
    <row r="461" spans="1:25" ht="35.1" customHeight="1" x14ac:dyDescent="0.2">
      <c r="A461" s="44"/>
      <c r="B461" s="44"/>
      <c r="C461" s="44"/>
      <c r="D461" s="44"/>
      <c r="E461" s="44"/>
      <c r="F461" s="44"/>
      <c r="G461" s="89"/>
      <c r="H461" s="45"/>
      <c r="I461" s="47"/>
      <c r="J461" s="46"/>
      <c r="K461" s="47"/>
      <c r="L461" s="47"/>
      <c r="M461" s="48"/>
      <c r="N461" s="46"/>
      <c r="O461" s="44"/>
      <c r="P461" s="47"/>
      <c r="Q461" s="46"/>
      <c r="R461" s="46"/>
      <c r="S461" s="46"/>
      <c r="T461" s="46"/>
      <c r="U461" s="19" t="b">
        <f>N461&gt;___Summary!B464</f>
        <v>0</v>
      </c>
      <c r="V461" s="19" t="b">
        <f t="shared" si="23"/>
        <v>1</v>
      </c>
      <c r="X461" s="43">
        <f t="shared" si="21"/>
        <v>0</v>
      </c>
      <c r="Y461" s="43">
        <f t="shared" si="22"/>
        <v>0</v>
      </c>
    </row>
    <row r="462" spans="1:25" ht="35.1" customHeight="1" x14ac:dyDescent="0.2">
      <c r="A462" s="44"/>
      <c r="B462" s="44"/>
      <c r="C462" s="44"/>
      <c r="D462" s="44"/>
      <c r="E462" s="44"/>
      <c r="F462" s="44"/>
      <c r="G462" s="89"/>
      <c r="H462" s="45"/>
      <c r="I462" s="47"/>
      <c r="J462" s="46"/>
      <c r="K462" s="47"/>
      <c r="L462" s="47"/>
      <c r="M462" s="48"/>
      <c r="N462" s="46"/>
      <c r="O462" s="44"/>
      <c r="P462" s="47"/>
      <c r="Q462" s="46"/>
      <c r="R462" s="46"/>
      <c r="S462" s="46"/>
      <c r="T462" s="46"/>
      <c r="U462" s="19" t="b">
        <f>N462&gt;___Summary!B465</f>
        <v>0</v>
      </c>
      <c r="V462" s="19" t="b">
        <f t="shared" si="23"/>
        <v>1</v>
      </c>
      <c r="X462" s="43">
        <f t="shared" si="21"/>
        <v>0</v>
      </c>
      <c r="Y462" s="43">
        <f t="shared" si="22"/>
        <v>0</v>
      </c>
    </row>
    <row r="463" spans="1:25" ht="35.1" customHeight="1" x14ac:dyDescent="0.2">
      <c r="A463" s="44"/>
      <c r="B463" s="44"/>
      <c r="C463" s="44"/>
      <c r="D463" s="44"/>
      <c r="E463" s="44"/>
      <c r="F463" s="44"/>
      <c r="G463" s="89"/>
      <c r="H463" s="45"/>
      <c r="I463" s="47"/>
      <c r="J463" s="46"/>
      <c r="K463" s="47"/>
      <c r="L463" s="47"/>
      <c r="M463" s="48"/>
      <c r="N463" s="46"/>
      <c r="O463" s="44"/>
      <c r="P463" s="47"/>
      <c r="Q463" s="46"/>
      <c r="R463" s="46"/>
      <c r="S463" s="46"/>
      <c r="T463" s="46"/>
      <c r="U463" s="19" t="b">
        <f>N463&gt;___Summary!B466</f>
        <v>0</v>
      </c>
      <c r="V463" s="19" t="b">
        <f t="shared" si="23"/>
        <v>1</v>
      </c>
      <c r="X463" s="43">
        <f t="shared" si="21"/>
        <v>0</v>
      </c>
      <c r="Y463" s="43">
        <f t="shared" si="22"/>
        <v>0</v>
      </c>
    </row>
    <row r="464" spans="1:25" ht="35.1" customHeight="1" x14ac:dyDescent="0.2">
      <c r="A464" s="44"/>
      <c r="B464" s="44"/>
      <c r="C464" s="44"/>
      <c r="D464" s="44"/>
      <c r="E464" s="44"/>
      <c r="F464" s="44"/>
      <c r="G464" s="89"/>
      <c r="H464" s="45"/>
      <c r="I464" s="47"/>
      <c r="J464" s="46"/>
      <c r="K464" s="47"/>
      <c r="L464" s="47"/>
      <c r="M464" s="48"/>
      <c r="N464" s="46"/>
      <c r="O464" s="44"/>
      <c r="P464" s="47"/>
      <c r="Q464" s="46"/>
      <c r="R464" s="46"/>
      <c r="S464" s="46"/>
      <c r="T464" s="46"/>
      <c r="U464" s="19" t="b">
        <f>N464&gt;___Summary!B467</f>
        <v>0</v>
      </c>
      <c r="V464" s="19" t="b">
        <f t="shared" si="23"/>
        <v>1</v>
      </c>
      <c r="X464" s="43">
        <f t="shared" si="21"/>
        <v>0</v>
      </c>
      <c r="Y464" s="43">
        <f t="shared" si="22"/>
        <v>0</v>
      </c>
    </row>
    <row r="465" spans="1:25" ht="35.1" customHeight="1" x14ac:dyDescent="0.2">
      <c r="A465" s="44"/>
      <c r="B465" s="44"/>
      <c r="C465" s="44"/>
      <c r="D465" s="44"/>
      <c r="E465" s="44"/>
      <c r="F465" s="44"/>
      <c r="G465" s="89"/>
      <c r="H465" s="45"/>
      <c r="I465" s="47"/>
      <c r="J465" s="46"/>
      <c r="K465" s="47"/>
      <c r="L465" s="47"/>
      <c r="M465" s="48"/>
      <c r="N465" s="46"/>
      <c r="O465" s="44"/>
      <c r="P465" s="47"/>
      <c r="Q465" s="46"/>
      <c r="R465" s="46"/>
      <c r="S465" s="46"/>
      <c r="T465" s="46"/>
      <c r="U465" s="19" t="b">
        <f>N465&gt;___Summary!B468</f>
        <v>0</v>
      </c>
      <c r="V465" s="19" t="b">
        <f t="shared" si="23"/>
        <v>1</v>
      </c>
      <c r="X465" s="43">
        <f t="shared" si="21"/>
        <v>0</v>
      </c>
      <c r="Y465" s="43">
        <f t="shared" si="22"/>
        <v>0</v>
      </c>
    </row>
    <row r="466" spans="1:25" ht="35.1" customHeight="1" x14ac:dyDescent="0.2">
      <c r="A466" s="44"/>
      <c r="B466" s="44"/>
      <c r="C466" s="44"/>
      <c r="D466" s="44"/>
      <c r="E466" s="44"/>
      <c r="F466" s="44"/>
      <c r="G466" s="89"/>
      <c r="H466" s="45"/>
      <c r="I466" s="47"/>
      <c r="J466" s="46"/>
      <c r="K466" s="47"/>
      <c r="L466" s="47"/>
      <c r="M466" s="48"/>
      <c r="N466" s="46"/>
      <c r="O466" s="44"/>
      <c r="P466" s="47"/>
      <c r="Q466" s="46"/>
      <c r="R466" s="46"/>
      <c r="S466" s="46"/>
      <c r="T466" s="46"/>
      <c r="U466" s="19" t="b">
        <f>N466&gt;___Summary!B469</f>
        <v>0</v>
      </c>
      <c r="V466" s="19" t="b">
        <f t="shared" si="23"/>
        <v>1</v>
      </c>
      <c r="X466" s="43">
        <f t="shared" si="21"/>
        <v>0</v>
      </c>
      <c r="Y466" s="43">
        <f t="shared" si="22"/>
        <v>0</v>
      </c>
    </row>
    <row r="467" spans="1:25" ht="35.1" customHeight="1" x14ac:dyDescent="0.2">
      <c r="A467" s="44"/>
      <c r="B467" s="44"/>
      <c r="C467" s="44"/>
      <c r="D467" s="44"/>
      <c r="E467" s="44"/>
      <c r="F467" s="44"/>
      <c r="G467" s="89"/>
      <c r="H467" s="45"/>
      <c r="I467" s="47"/>
      <c r="J467" s="46"/>
      <c r="K467" s="47"/>
      <c r="L467" s="47"/>
      <c r="M467" s="48"/>
      <c r="N467" s="46"/>
      <c r="O467" s="44"/>
      <c r="P467" s="47"/>
      <c r="Q467" s="46"/>
      <c r="R467" s="46"/>
      <c r="S467" s="46"/>
      <c r="T467" s="46"/>
      <c r="U467" s="19" t="b">
        <f>N467&gt;___Summary!B470</f>
        <v>0</v>
      </c>
      <c r="V467" s="19" t="b">
        <f t="shared" si="23"/>
        <v>1</v>
      </c>
      <c r="X467" s="43">
        <f t="shared" si="21"/>
        <v>0</v>
      </c>
      <c r="Y467" s="43">
        <f t="shared" si="22"/>
        <v>0</v>
      </c>
    </row>
    <row r="468" spans="1:25" ht="35.1" customHeight="1" x14ac:dyDescent="0.2">
      <c r="A468" s="44"/>
      <c r="B468" s="44"/>
      <c r="C468" s="44"/>
      <c r="D468" s="44"/>
      <c r="E468" s="44"/>
      <c r="F468" s="44"/>
      <c r="G468" s="89"/>
      <c r="H468" s="45"/>
      <c r="I468" s="47"/>
      <c r="J468" s="46"/>
      <c r="K468" s="47"/>
      <c r="L468" s="47"/>
      <c r="M468" s="48"/>
      <c r="N468" s="46"/>
      <c r="O468" s="44"/>
      <c r="P468" s="47"/>
      <c r="Q468" s="46"/>
      <c r="R468" s="46"/>
      <c r="S468" s="46"/>
      <c r="T468" s="46"/>
      <c r="U468" s="19" t="b">
        <f>N468&gt;___Summary!B471</f>
        <v>0</v>
      </c>
      <c r="V468" s="19" t="b">
        <f t="shared" si="23"/>
        <v>1</v>
      </c>
      <c r="X468" s="43">
        <f t="shared" si="21"/>
        <v>0</v>
      </c>
      <c r="Y468" s="43">
        <f t="shared" si="22"/>
        <v>0</v>
      </c>
    </row>
    <row r="469" spans="1:25" ht="35.1" customHeight="1" x14ac:dyDescent="0.2">
      <c r="A469" s="44"/>
      <c r="B469" s="44"/>
      <c r="C469" s="44"/>
      <c r="D469" s="44"/>
      <c r="E469" s="44"/>
      <c r="F469" s="44"/>
      <c r="G469" s="89"/>
      <c r="H469" s="45"/>
      <c r="I469" s="47"/>
      <c r="J469" s="46"/>
      <c r="K469" s="47"/>
      <c r="L469" s="47"/>
      <c r="M469" s="48"/>
      <c r="N469" s="46"/>
      <c r="O469" s="44"/>
      <c r="P469" s="47"/>
      <c r="Q469" s="46"/>
      <c r="R469" s="46"/>
      <c r="S469" s="46"/>
      <c r="T469" s="46"/>
      <c r="U469" s="19" t="b">
        <f>N469&gt;___Summary!B472</f>
        <v>0</v>
      </c>
      <c r="V469" s="19" t="b">
        <f t="shared" si="23"/>
        <v>1</v>
      </c>
      <c r="X469" s="43">
        <f t="shared" si="21"/>
        <v>0</v>
      </c>
      <c r="Y469" s="43">
        <f t="shared" si="22"/>
        <v>0</v>
      </c>
    </row>
    <row r="470" spans="1:25" ht="35.1" customHeight="1" x14ac:dyDescent="0.2">
      <c r="A470" s="44"/>
      <c r="B470" s="44"/>
      <c r="C470" s="44"/>
      <c r="D470" s="44"/>
      <c r="E470" s="44"/>
      <c r="F470" s="44"/>
      <c r="G470" s="89"/>
      <c r="H470" s="45"/>
      <c r="I470" s="47"/>
      <c r="J470" s="46"/>
      <c r="K470" s="47"/>
      <c r="L470" s="47"/>
      <c r="M470" s="48"/>
      <c r="N470" s="46"/>
      <c r="O470" s="44"/>
      <c r="P470" s="47"/>
      <c r="Q470" s="46"/>
      <c r="R470" s="46"/>
      <c r="S470" s="46"/>
      <c r="T470" s="46"/>
      <c r="U470" s="19" t="b">
        <f>N470&gt;___Summary!B473</f>
        <v>0</v>
      </c>
      <c r="V470" s="19" t="b">
        <f t="shared" si="23"/>
        <v>1</v>
      </c>
      <c r="X470" s="43">
        <f t="shared" si="21"/>
        <v>0</v>
      </c>
      <c r="Y470" s="43">
        <f t="shared" si="22"/>
        <v>0</v>
      </c>
    </row>
    <row r="471" spans="1:25" ht="35.1" customHeight="1" x14ac:dyDescent="0.2">
      <c r="A471" s="44"/>
      <c r="B471" s="44"/>
      <c r="C471" s="44"/>
      <c r="D471" s="44"/>
      <c r="E471" s="44"/>
      <c r="F471" s="44"/>
      <c r="G471" s="89"/>
      <c r="H471" s="45"/>
      <c r="I471" s="47"/>
      <c r="J471" s="46"/>
      <c r="K471" s="47"/>
      <c r="L471" s="47"/>
      <c r="M471" s="48"/>
      <c r="N471" s="46"/>
      <c r="O471" s="44"/>
      <c r="P471" s="47"/>
      <c r="Q471" s="46"/>
      <c r="R471" s="46"/>
      <c r="S471" s="46"/>
      <c r="T471" s="46"/>
      <c r="U471" s="19" t="b">
        <f>N471&gt;___Summary!B474</f>
        <v>0</v>
      </c>
      <c r="V471" s="19" t="b">
        <f t="shared" si="23"/>
        <v>1</v>
      </c>
      <c r="X471" s="43">
        <f t="shared" si="21"/>
        <v>0</v>
      </c>
      <c r="Y471" s="43">
        <f t="shared" si="22"/>
        <v>0</v>
      </c>
    </row>
    <row r="472" spans="1:25" ht="35.1" customHeight="1" x14ac:dyDescent="0.2">
      <c r="A472" s="44"/>
      <c r="B472" s="44"/>
      <c r="C472" s="44"/>
      <c r="D472" s="44"/>
      <c r="E472" s="44"/>
      <c r="F472" s="44"/>
      <c r="G472" s="89"/>
      <c r="H472" s="45"/>
      <c r="I472" s="47"/>
      <c r="J472" s="46"/>
      <c r="K472" s="47"/>
      <c r="L472" s="47"/>
      <c r="M472" s="48"/>
      <c r="N472" s="46"/>
      <c r="O472" s="44"/>
      <c r="P472" s="47"/>
      <c r="Q472" s="46"/>
      <c r="R472" s="46"/>
      <c r="S472" s="46"/>
      <c r="T472" s="46"/>
      <c r="U472" s="19" t="b">
        <f>N472&gt;___Summary!B475</f>
        <v>0</v>
      </c>
      <c r="V472" s="19" t="b">
        <f t="shared" si="23"/>
        <v>1</v>
      </c>
      <c r="X472" s="43">
        <f t="shared" si="21"/>
        <v>0</v>
      </c>
      <c r="Y472" s="43">
        <f t="shared" si="22"/>
        <v>0</v>
      </c>
    </row>
    <row r="473" spans="1:25" ht="35.1" customHeight="1" x14ac:dyDescent="0.2">
      <c r="A473" s="44"/>
      <c r="B473" s="44"/>
      <c r="C473" s="44"/>
      <c r="D473" s="44"/>
      <c r="E473" s="44"/>
      <c r="F473" s="44"/>
      <c r="G473" s="89"/>
      <c r="H473" s="45"/>
      <c r="I473" s="47"/>
      <c r="J473" s="46"/>
      <c r="K473" s="47"/>
      <c r="L473" s="47"/>
      <c r="M473" s="48"/>
      <c r="N473" s="46"/>
      <c r="O473" s="44"/>
      <c r="P473" s="47"/>
      <c r="Q473" s="46"/>
      <c r="R473" s="46"/>
      <c r="S473" s="46"/>
      <c r="T473" s="46"/>
      <c r="U473" s="19" t="b">
        <f>N473&gt;___Summary!B476</f>
        <v>0</v>
      </c>
      <c r="V473" s="19" t="b">
        <f t="shared" si="23"/>
        <v>1</v>
      </c>
      <c r="X473" s="43">
        <f t="shared" si="21"/>
        <v>0</v>
      </c>
      <c r="Y473" s="43">
        <f t="shared" si="22"/>
        <v>0</v>
      </c>
    </row>
    <row r="474" spans="1:25" ht="35.1" customHeight="1" x14ac:dyDescent="0.2">
      <c r="A474" s="44"/>
      <c r="B474" s="44"/>
      <c r="C474" s="44"/>
      <c r="D474" s="44"/>
      <c r="E474" s="44"/>
      <c r="F474" s="44"/>
      <c r="G474" s="89"/>
      <c r="H474" s="45"/>
      <c r="I474" s="47"/>
      <c r="J474" s="46"/>
      <c r="K474" s="47"/>
      <c r="L474" s="47"/>
      <c r="M474" s="48"/>
      <c r="N474" s="46"/>
      <c r="O474" s="44"/>
      <c r="P474" s="47"/>
      <c r="Q474" s="46"/>
      <c r="R474" s="46"/>
      <c r="S474" s="46"/>
      <c r="T474" s="46"/>
      <c r="U474" s="19" t="b">
        <f>N474&gt;___Summary!B477</f>
        <v>0</v>
      </c>
      <c r="V474" s="19" t="b">
        <f t="shared" si="23"/>
        <v>1</v>
      </c>
      <c r="X474" s="43">
        <f t="shared" si="21"/>
        <v>0</v>
      </c>
      <c r="Y474" s="43">
        <f t="shared" si="22"/>
        <v>0</v>
      </c>
    </row>
    <row r="475" spans="1:25" ht="35.1" customHeight="1" x14ac:dyDescent="0.2">
      <c r="A475" s="44"/>
      <c r="B475" s="44"/>
      <c r="C475" s="44"/>
      <c r="D475" s="44"/>
      <c r="E475" s="44"/>
      <c r="F475" s="44"/>
      <c r="G475" s="89"/>
      <c r="H475" s="45"/>
      <c r="I475" s="47"/>
      <c r="J475" s="46"/>
      <c r="K475" s="47"/>
      <c r="L475" s="47"/>
      <c r="M475" s="48"/>
      <c r="N475" s="46"/>
      <c r="O475" s="44"/>
      <c r="P475" s="47"/>
      <c r="Q475" s="46"/>
      <c r="R475" s="46"/>
      <c r="S475" s="46"/>
      <c r="T475" s="46"/>
      <c r="U475" s="19" t="b">
        <f>N475&gt;___Summary!B478</f>
        <v>0</v>
      </c>
      <c r="V475" s="19" t="b">
        <f t="shared" si="23"/>
        <v>1</v>
      </c>
      <c r="X475" s="43">
        <f t="shared" si="21"/>
        <v>0</v>
      </c>
      <c r="Y475" s="43">
        <f t="shared" si="22"/>
        <v>0</v>
      </c>
    </row>
    <row r="476" spans="1:25" ht="35.1" customHeight="1" x14ac:dyDescent="0.2">
      <c r="A476" s="44"/>
      <c r="B476" s="44"/>
      <c r="C476" s="44"/>
      <c r="D476" s="44"/>
      <c r="E476" s="44"/>
      <c r="F476" s="44"/>
      <c r="G476" s="89"/>
      <c r="H476" s="45"/>
      <c r="I476" s="47"/>
      <c r="J476" s="46"/>
      <c r="K476" s="47"/>
      <c r="L476" s="47"/>
      <c r="M476" s="48"/>
      <c r="N476" s="46"/>
      <c r="O476" s="44"/>
      <c r="P476" s="47"/>
      <c r="Q476" s="46"/>
      <c r="R476" s="46"/>
      <c r="S476" s="46"/>
      <c r="T476" s="46"/>
      <c r="U476" s="19" t="b">
        <f>N476&gt;___Summary!B479</f>
        <v>0</v>
      </c>
      <c r="V476" s="19" t="b">
        <f t="shared" si="23"/>
        <v>1</v>
      </c>
      <c r="X476" s="43">
        <f t="shared" si="21"/>
        <v>0</v>
      </c>
      <c r="Y476" s="43">
        <f t="shared" si="22"/>
        <v>0</v>
      </c>
    </row>
    <row r="477" spans="1:25" ht="35.1" customHeight="1" x14ac:dyDescent="0.2">
      <c r="A477" s="44"/>
      <c r="B477" s="44"/>
      <c r="C477" s="44"/>
      <c r="D477" s="44"/>
      <c r="E477" s="44"/>
      <c r="F477" s="44"/>
      <c r="G477" s="89"/>
      <c r="H477" s="45"/>
      <c r="I477" s="47"/>
      <c r="J477" s="46"/>
      <c r="K477" s="47"/>
      <c r="L477" s="47"/>
      <c r="M477" s="48"/>
      <c r="N477" s="46"/>
      <c r="O477" s="44"/>
      <c r="P477" s="47"/>
      <c r="Q477" s="46"/>
      <c r="R477" s="46"/>
      <c r="S477" s="46"/>
      <c r="T477" s="46"/>
      <c r="U477" s="19" t="b">
        <f>N477&gt;___Summary!B480</f>
        <v>0</v>
      </c>
      <c r="V477" s="19" t="b">
        <f t="shared" si="23"/>
        <v>1</v>
      </c>
      <c r="X477" s="43">
        <f t="shared" si="21"/>
        <v>0</v>
      </c>
      <c r="Y477" s="43">
        <f t="shared" si="22"/>
        <v>0</v>
      </c>
    </row>
    <row r="478" spans="1:25" ht="35.1" customHeight="1" x14ac:dyDescent="0.2">
      <c r="A478" s="44"/>
      <c r="B478" s="44"/>
      <c r="C478" s="44"/>
      <c r="D478" s="44"/>
      <c r="E478" s="44"/>
      <c r="F478" s="44"/>
      <c r="G478" s="89"/>
      <c r="H478" s="45"/>
      <c r="I478" s="47"/>
      <c r="J478" s="46"/>
      <c r="K478" s="47"/>
      <c r="L478" s="47"/>
      <c r="M478" s="48"/>
      <c r="N478" s="46"/>
      <c r="O478" s="44"/>
      <c r="P478" s="47"/>
      <c r="Q478" s="46"/>
      <c r="R478" s="46"/>
      <c r="S478" s="46"/>
      <c r="T478" s="46"/>
      <c r="U478" s="19" t="b">
        <f>N478&gt;___Summary!B481</f>
        <v>0</v>
      </c>
      <c r="V478" s="19" t="b">
        <f t="shared" si="23"/>
        <v>1</v>
      </c>
      <c r="X478" s="43">
        <f t="shared" si="21"/>
        <v>0</v>
      </c>
      <c r="Y478" s="43">
        <f t="shared" si="22"/>
        <v>0</v>
      </c>
    </row>
    <row r="479" spans="1:25" ht="35.1" customHeight="1" x14ac:dyDescent="0.2">
      <c r="A479" s="44"/>
      <c r="B479" s="44"/>
      <c r="C479" s="44"/>
      <c r="D479" s="44"/>
      <c r="E479" s="44"/>
      <c r="F479" s="44"/>
      <c r="G479" s="89"/>
      <c r="H479" s="45"/>
      <c r="I479" s="47"/>
      <c r="J479" s="46"/>
      <c r="K479" s="47"/>
      <c r="L479" s="47"/>
      <c r="M479" s="48"/>
      <c r="N479" s="46"/>
      <c r="O479" s="44"/>
      <c r="P479" s="47"/>
      <c r="Q479" s="46"/>
      <c r="R479" s="46"/>
      <c r="S479" s="46"/>
      <c r="T479" s="46"/>
      <c r="U479" s="19" t="b">
        <f>N479&gt;___Summary!B482</f>
        <v>0</v>
      </c>
      <c r="V479" s="19" t="b">
        <f t="shared" si="23"/>
        <v>1</v>
      </c>
      <c r="X479" s="43">
        <f t="shared" si="21"/>
        <v>0</v>
      </c>
      <c r="Y479" s="43">
        <f t="shared" si="22"/>
        <v>0</v>
      </c>
    </row>
    <row r="480" spans="1:25" ht="35.1" customHeight="1" x14ac:dyDescent="0.2">
      <c r="A480" s="44"/>
      <c r="B480" s="44"/>
      <c r="C480" s="44"/>
      <c r="D480" s="44"/>
      <c r="E480" s="44"/>
      <c r="F480" s="44"/>
      <c r="G480" s="89"/>
      <c r="H480" s="45"/>
      <c r="I480" s="47"/>
      <c r="J480" s="46"/>
      <c r="K480" s="47"/>
      <c r="L480" s="47"/>
      <c r="M480" s="48"/>
      <c r="N480" s="46"/>
      <c r="O480" s="44"/>
      <c r="P480" s="47"/>
      <c r="Q480" s="46"/>
      <c r="R480" s="46"/>
      <c r="S480" s="46"/>
      <c r="T480" s="46"/>
      <c r="U480" s="19" t="b">
        <f>N480&gt;___Summary!B483</f>
        <v>0</v>
      </c>
      <c r="V480" s="19" t="b">
        <f t="shared" si="23"/>
        <v>1</v>
      </c>
      <c r="X480" s="43">
        <f t="shared" si="21"/>
        <v>0</v>
      </c>
      <c r="Y480" s="43">
        <f t="shared" si="22"/>
        <v>0</v>
      </c>
    </row>
    <row r="481" spans="1:25" ht="35.1" customHeight="1" x14ac:dyDescent="0.2">
      <c r="A481" s="44"/>
      <c r="B481" s="44"/>
      <c r="C481" s="44"/>
      <c r="D481" s="44"/>
      <c r="E481" s="44"/>
      <c r="F481" s="44"/>
      <c r="G481" s="89"/>
      <c r="H481" s="45"/>
      <c r="I481" s="47"/>
      <c r="J481" s="46"/>
      <c r="K481" s="47"/>
      <c r="L481" s="47"/>
      <c r="M481" s="48"/>
      <c r="N481" s="46"/>
      <c r="O481" s="44"/>
      <c r="P481" s="47"/>
      <c r="Q481" s="46"/>
      <c r="R481" s="46"/>
      <c r="S481" s="46"/>
      <c r="T481" s="46"/>
      <c r="U481" s="19" t="b">
        <f>N481&gt;___Summary!B484</f>
        <v>0</v>
      </c>
      <c r="V481" s="19" t="b">
        <f t="shared" si="23"/>
        <v>1</v>
      </c>
      <c r="X481" s="43">
        <f t="shared" si="21"/>
        <v>0</v>
      </c>
      <c r="Y481" s="43">
        <f t="shared" si="22"/>
        <v>0</v>
      </c>
    </row>
    <row r="482" spans="1:25" ht="35.1" customHeight="1" x14ac:dyDescent="0.2">
      <c r="A482" s="44"/>
      <c r="B482" s="44"/>
      <c r="C482" s="44"/>
      <c r="D482" s="44"/>
      <c r="E482" s="44"/>
      <c r="F482" s="44"/>
      <c r="G482" s="89"/>
      <c r="H482" s="45"/>
      <c r="I482" s="47"/>
      <c r="J482" s="46"/>
      <c r="K482" s="47"/>
      <c r="L482" s="47"/>
      <c r="M482" s="48"/>
      <c r="N482" s="46"/>
      <c r="O482" s="44"/>
      <c r="P482" s="47"/>
      <c r="Q482" s="46"/>
      <c r="R482" s="46"/>
      <c r="S482" s="46"/>
      <c r="T482" s="46"/>
      <c r="U482" s="19" t="b">
        <f>N482&gt;___Summary!B485</f>
        <v>0</v>
      </c>
      <c r="V482" s="19" t="b">
        <f t="shared" si="23"/>
        <v>1</v>
      </c>
      <c r="X482" s="43">
        <f t="shared" si="21"/>
        <v>0</v>
      </c>
      <c r="Y482" s="43">
        <f t="shared" si="22"/>
        <v>0</v>
      </c>
    </row>
    <row r="483" spans="1:25" ht="35.1" customHeight="1" x14ac:dyDescent="0.2">
      <c r="A483" s="44"/>
      <c r="B483" s="44"/>
      <c r="C483" s="44"/>
      <c r="D483" s="44"/>
      <c r="E483" s="44"/>
      <c r="F483" s="44"/>
      <c r="G483" s="89"/>
      <c r="H483" s="45"/>
      <c r="I483" s="47"/>
      <c r="J483" s="46"/>
      <c r="K483" s="47"/>
      <c r="L483" s="47"/>
      <c r="M483" s="48"/>
      <c r="N483" s="46"/>
      <c r="O483" s="44"/>
      <c r="P483" s="47"/>
      <c r="Q483" s="46"/>
      <c r="R483" s="46"/>
      <c r="S483" s="46"/>
      <c r="T483" s="46"/>
      <c r="U483" s="19" t="b">
        <f>N483&gt;___Summary!B486</f>
        <v>0</v>
      </c>
      <c r="V483" s="19" t="b">
        <f t="shared" si="23"/>
        <v>1</v>
      </c>
      <c r="X483" s="43">
        <f t="shared" si="21"/>
        <v>0</v>
      </c>
      <c r="Y483" s="43">
        <f t="shared" si="22"/>
        <v>0</v>
      </c>
    </row>
    <row r="484" spans="1:25" ht="35.1" customHeight="1" x14ac:dyDescent="0.2">
      <c r="A484" s="44"/>
      <c r="B484" s="44"/>
      <c r="C484" s="44"/>
      <c r="D484" s="44"/>
      <c r="E484" s="44"/>
      <c r="F484" s="44"/>
      <c r="G484" s="89"/>
      <c r="H484" s="45"/>
      <c r="I484" s="47"/>
      <c r="J484" s="46"/>
      <c r="K484" s="47"/>
      <c r="L484" s="47"/>
      <c r="M484" s="48"/>
      <c r="N484" s="46"/>
      <c r="O484" s="44"/>
      <c r="P484" s="47"/>
      <c r="Q484" s="46"/>
      <c r="R484" s="46"/>
      <c r="S484" s="46"/>
      <c r="T484" s="46"/>
      <c r="U484" s="19" t="b">
        <f>N484&gt;___Summary!B487</f>
        <v>0</v>
      </c>
      <c r="V484" s="19" t="b">
        <f t="shared" si="23"/>
        <v>1</v>
      </c>
      <c r="X484" s="43">
        <f t="shared" si="21"/>
        <v>0</v>
      </c>
      <c r="Y484" s="43">
        <f t="shared" si="22"/>
        <v>0</v>
      </c>
    </row>
    <row r="485" spans="1:25" ht="35.1" customHeight="1" x14ac:dyDescent="0.2">
      <c r="A485" s="44"/>
      <c r="B485" s="44"/>
      <c r="C485" s="44"/>
      <c r="D485" s="44"/>
      <c r="E485" s="44"/>
      <c r="F485" s="44"/>
      <c r="G485" s="89"/>
      <c r="H485" s="45"/>
      <c r="I485" s="47"/>
      <c r="J485" s="46"/>
      <c r="K485" s="47"/>
      <c r="L485" s="47"/>
      <c r="M485" s="48"/>
      <c r="N485" s="46"/>
      <c r="O485" s="44"/>
      <c r="P485" s="47"/>
      <c r="Q485" s="46"/>
      <c r="R485" s="46"/>
      <c r="S485" s="46"/>
      <c r="T485" s="46"/>
      <c r="U485" s="19" t="b">
        <f>N485&gt;___Summary!B488</f>
        <v>0</v>
      </c>
      <c r="V485" s="19" t="b">
        <f t="shared" si="23"/>
        <v>1</v>
      </c>
      <c r="X485" s="43">
        <f t="shared" si="21"/>
        <v>0</v>
      </c>
      <c r="Y485" s="43">
        <f t="shared" si="22"/>
        <v>0</v>
      </c>
    </row>
    <row r="486" spans="1:25" ht="35.1" customHeight="1" x14ac:dyDescent="0.2">
      <c r="A486" s="44"/>
      <c r="B486" s="44"/>
      <c r="C486" s="44"/>
      <c r="D486" s="44"/>
      <c r="E486" s="44"/>
      <c r="F486" s="44"/>
      <c r="G486" s="89"/>
      <c r="H486" s="45"/>
      <c r="I486" s="47"/>
      <c r="J486" s="46"/>
      <c r="K486" s="47"/>
      <c r="L486" s="47"/>
      <c r="M486" s="48"/>
      <c r="N486" s="46"/>
      <c r="O486" s="44"/>
      <c r="P486" s="47"/>
      <c r="Q486" s="46"/>
      <c r="R486" s="46"/>
      <c r="S486" s="46"/>
      <c r="T486" s="46"/>
      <c r="U486" s="19" t="b">
        <f>N486&gt;___Summary!B489</f>
        <v>0</v>
      </c>
      <c r="V486" s="19" t="b">
        <f t="shared" si="23"/>
        <v>1</v>
      </c>
      <c r="X486" s="43">
        <f t="shared" si="21"/>
        <v>0</v>
      </c>
      <c r="Y486" s="43">
        <f t="shared" si="22"/>
        <v>0</v>
      </c>
    </row>
    <row r="487" spans="1:25" ht="35.1" customHeight="1" x14ac:dyDescent="0.2">
      <c r="A487" s="44"/>
      <c r="B487" s="44"/>
      <c r="C487" s="44"/>
      <c r="D487" s="44"/>
      <c r="E487" s="44"/>
      <c r="F487" s="44"/>
      <c r="G487" s="89"/>
      <c r="H487" s="45"/>
      <c r="I487" s="47"/>
      <c r="J487" s="46"/>
      <c r="K487" s="47"/>
      <c r="L487" s="47"/>
      <c r="M487" s="48"/>
      <c r="N487" s="46"/>
      <c r="O487" s="44"/>
      <c r="P487" s="47"/>
      <c r="Q487" s="46"/>
      <c r="R487" s="46"/>
      <c r="S487" s="46"/>
      <c r="T487" s="46"/>
      <c r="U487" s="19" t="b">
        <f>N487&gt;___Summary!B490</f>
        <v>0</v>
      </c>
      <c r="V487" s="19" t="b">
        <f t="shared" si="23"/>
        <v>1</v>
      </c>
      <c r="X487" s="43">
        <f t="shared" si="21"/>
        <v>0</v>
      </c>
      <c r="Y487" s="43">
        <f t="shared" si="22"/>
        <v>0</v>
      </c>
    </row>
    <row r="488" spans="1:25" ht="35.1" customHeight="1" x14ac:dyDescent="0.2">
      <c r="A488" s="44"/>
      <c r="B488" s="44"/>
      <c r="C488" s="44"/>
      <c r="D488" s="44"/>
      <c r="E488" s="44"/>
      <c r="F488" s="44"/>
      <c r="G488" s="89"/>
      <c r="H488" s="45"/>
      <c r="I488" s="47"/>
      <c r="J488" s="46"/>
      <c r="K488" s="47"/>
      <c r="L488" s="47"/>
      <c r="M488" s="48"/>
      <c r="N488" s="46"/>
      <c r="O488" s="44"/>
      <c r="P488" s="47"/>
      <c r="Q488" s="46"/>
      <c r="R488" s="46"/>
      <c r="S488" s="46"/>
      <c r="T488" s="46"/>
      <c r="U488" s="19" t="b">
        <f>N488&gt;___Summary!B491</f>
        <v>0</v>
      </c>
      <c r="V488" s="19" t="b">
        <f t="shared" si="23"/>
        <v>1</v>
      </c>
      <c r="X488" s="43">
        <f t="shared" si="21"/>
        <v>0</v>
      </c>
      <c r="Y488" s="43">
        <f t="shared" si="22"/>
        <v>0</v>
      </c>
    </row>
    <row r="489" spans="1:25" ht="35.1" customHeight="1" x14ac:dyDescent="0.2">
      <c r="A489" s="44"/>
      <c r="B489" s="44"/>
      <c r="C489" s="44"/>
      <c r="D489" s="44"/>
      <c r="E489" s="44"/>
      <c r="F489" s="44"/>
      <c r="G489" s="89"/>
      <c r="H489" s="45"/>
      <c r="I489" s="47"/>
      <c r="J489" s="46"/>
      <c r="K489" s="47"/>
      <c r="L489" s="47"/>
      <c r="M489" s="48"/>
      <c r="N489" s="46"/>
      <c r="O489" s="44"/>
      <c r="P489" s="47"/>
      <c r="Q489" s="46"/>
      <c r="R489" s="46"/>
      <c r="S489" s="46"/>
      <c r="T489" s="46"/>
      <c r="U489" s="19" t="b">
        <f>N489&gt;___Summary!B492</f>
        <v>0</v>
      </c>
      <c r="V489" s="19" t="b">
        <f t="shared" si="23"/>
        <v>1</v>
      </c>
      <c r="X489" s="43">
        <f t="shared" si="21"/>
        <v>0</v>
      </c>
      <c r="Y489" s="43">
        <f t="shared" si="22"/>
        <v>0</v>
      </c>
    </row>
    <row r="490" spans="1:25" ht="35.1" customHeight="1" x14ac:dyDescent="0.2">
      <c r="A490" s="44"/>
      <c r="B490" s="44"/>
      <c r="C490" s="44"/>
      <c r="D490" s="44"/>
      <c r="E490" s="44"/>
      <c r="F490" s="44"/>
      <c r="G490" s="89"/>
      <c r="H490" s="45"/>
      <c r="I490" s="47"/>
      <c r="J490" s="46"/>
      <c r="K490" s="47"/>
      <c r="L490" s="47"/>
      <c r="M490" s="48"/>
      <c r="N490" s="46"/>
      <c r="O490" s="44"/>
      <c r="P490" s="47"/>
      <c r="Q490" s="46"/>
      <c r="R490" s="46"/>
      <c r="S490" s="46"/>
      <c r="T490" s="46"/>
      <c r="U490" s="19" t="b">
        <f>N490&gt;___Summary!B493</f>
        <v>0</v>
      </c>
      <c r="V490" s="19" t="b">
        <f t="shared" si="23"/>
        <v>1</v>
      </c>
      <c r="X490" s="43">
        <f t="shared" si="21"/>
        <v>0</v>
      </c>
      <c r="Y490" s="43">
        <f t="shared" si="22"/>
        <v>0</v>
      </c>
    </row>
    <row r="491" spans="1:25" ht="35.1" customHeight="1" x14ac:dyDescent="0.2">
      <c r="A491" s="44"/>
      <c r="B491" s="44"/>
      <c r="C491" s="44"/>
      <c r="D491" s="44"/>
      <c r="E491" s="44"/>
      <c r="F491" s="44"/>
      <c r="G491" s="89"/>
      <c r="H491" s="45"/>
      <c r="I491" s="47"/>
      <c r="J491" s="46"/>
      <c r="K491" s="47"/>
      <c r="L491" s="47"/>
      <c r="M491" s="48"/>
      <c r="N491" s="46"/>
      <c r="O491" s="44"/>
      <c r="P491" s="47"/>
      <c r="Q491" s="46"/>
      <c r="R491" s="46"/>
      <c r="S491" s="46"/>
      <c r="T491" s="46"/>
      <c r="U491" s="19" t="b">
        <f>N491&gt;___Summary!B494</f>
        <v>0</v>
      </c>
      <c r="V491" s="19" t="b">
        <f t="shared" si="23"/>
        <v>1</v>
      </c>
      <c r="X491" s="43">
        <f t="shared" si="21"/>
        <v>0</v>
      </c>
      <c r="Y491" s="43">
        <f t="shared" si="22"/>
        <v>0</v>
      </c>
    </row>
    <row r="492" spans="1:25" ht="35.1" customHeight="1" x14ac:dyDescent="0.2">
      <c r="A492" s="44"/>
      <c r="B492" s="44"/>
      <c r="C492" s="44"/>
      <c r="D492" s="44"/>
      <c r="E492" s="44"/>
      <c r="F492" s="44"/>
      <c r="G492" s="89"/>
      <c r="H492" s="45"/>
      <c r="I492" s="47"/>
      <c r="J492" s="46"/>
      <c r="K492" s="47"/>
      <c r="L492" s="47"/>
      <c r="M492" s="48"/>
      <c r="N492" s="46"/>
      <c r="O492" s="44"/>
      <c r="P492" s="47"/>
      <c r="Q492" s="46"/>
      <c r="R492" s="46"/>
      <c r="S492" s="46"/>
      <c r="T492" s="46"/>
      <c r="U492" s="19" t="b">
        <f>N492&gt;___Summary!B495</f>
        <v>0</v>
      </c>
      <c r="V492" s="19" t="b">
        <f t="shared" si="23"/>
        <v>1</v>
      </c>
      <c r="X492" s="43">
        <f t="shared" si="21"/>
        <v>0</v>
      </c>
      <c r="Y492" s="43">
        <f t="shared" si="22"/>
        <v>0</v>
      </c>
    </row>
    <row r="493" spans="1:25" ht="35.1" customHeight="1" x14ac:dyDescent="0.2">
      <c r="A493" s="44"/>
      <c r="B493" s="44"/>
      <c r="C493" s="44"/>
      <c r="D493" s="44"/>
      <c r="E493" s="44"/>
      <c r="F493" s="44"/>
      <c r="G493" s="89"/>
      <c r="H493" s="45"/>
      <c r="I493" s="47"/>
      <c r="J493" s="46"/>
      <c r="K493" s="47"/>
      <c r="L493" s="47"/>
      <c r="M493" s="48"/>
      <c r="N493" s="46"/>
      <c r="O493" s="44"/>
      <c r="P493" s="47"/>
      <c r="Q493" s="46"/>
      <c r="R493" s="46"/>
      <c r="S493" s="46"/>
      <c r="T493" s="46"/>
      <c r="U493" s="19" t="b">
        <f>N493&gt;___Summary!B496</f>
        <v>0</v>
      </c>
      <c r="V493" s="19" t="b">
        <f t="shared" si="23"/>
        <v>1</v>
      </c>
      <c r="X493" s="43">
        <f t="shared" si="21"/>
        <v>0</v>
      </c>
      <c r="Y493" s="43">
        <f t="shared" si="22"/>
        <v>0</v>
      </c>
    </row>
    <row r="494" spans="1:25" ht="35.1" customHeight="1" x14ac:dyDescent="0.2">
      <c r="A494" s="44"/>
      <c r="B494" s="44"/>
      <c r="C494" s="44"/>
      <c r="D494" s="44"/>
      <c r="E494" s="44"/>
      <c r="F494" s="44"/>
      <c r="G494" s="89"/>
      <c r="H494" s="45"/>
      <c r="I494" s="47"/>
      <c r="J494" s="46"/>
      <c r="K494" s="47"/>
      <c r="L494" s="47"/>
      <c r="M494" s="48"/>
      <c r="N494" s="46"/>
      <c r="O494" s="44"/>
      <c r="P494" s="47"/>
      <c r="Q494" s="46"/>
      <c r="R494" s="46"/>
      <c r="S494" s="46"/>
      <c r="T494" s="46"/>
      <c r="U494" s="19" t="b">
        <f>N494&gt;___Summary!B497</f>
        <v>0</v>
      </c>
      <c r="V494" s="19" t="b">
        <f t="shared" si="23"/>
        <v>1</v>
      </c>
      <c r="X494" s="43">
        <f t="shared" si="21"/>
        <v>0</v>
      </c>
      <c r="Y494" s="43">
        <f t="shared" si="22"/>
        <v>0</v>
      </c>
    </row>
    <row r="495" spans="1:25" ht="35.1" customHeight="1" x14ac:dyDescent="0.2">
      <c r="A495" s="44"/>
      <c r="B495" s="44"/>
      <c r="C495" s="44"/>
      <c r="D495" s="44"/>
      <c r="E495" s="44"/>
      <c r="F495" s="44"/>
      <c r="G495" s="89"/>
      <c r="H495" s="45"/>
      <c r="I495" s="47"/>
      <c r="J495" s="46"/>
      <c r="K495" s="47"/>
      <c r="L495" s="47"/>
      <c r="M495" s="48"/>
      <c r="N495" s="46"/>
      <c r="O495" s="44"/>
      <c r="P495" s="47"/>
      <c r="Q495" s="46"/>
      <c r="R495" s="46"/>
      <c r="S495" s="46"/>
      <c r="T495" s="46"/>
      <c r="U495" s="19" t="b">
        <f>N495&gt;___Summary!B498</f>
        <v>0</v>
      </c>
      <c r="V495" s="19" t="b">
        <f t="shared" si="23"/>
        <v>1</v>
      </c>
      <c r="X495" s="43">
        <f t="shared" si="21"/>
        <v>0</v>
      </c>
      <c r="Y495" s="43">
        <f t="shared" si="22"/>
        <v>0</v>
      </c>
    </row>
    <row r="496" spans="1:25" ht="35.1" customHeight="1" x14ac:dyDescent="0.2">
      <c r="A496" s="44"/>
      <c r="B496" s="44"/>
      <c r="C496" s="44"/>
      <c r="D496" s="44"/>
      <c r="E496" s="44"/>
      <c r="F496" s="44"/>
      <c r="G496" s="89"/>
      <c r="H496" s="45"/>
      <c r="I496" s="47"/>
      <c r="J496" s="46"/>
      <c r="K496" s="47"/>
      <c r="L496" s="47"/>
      <c r="M496" s="48"/>
      <c r="N496" s="46"/>
      <c r="O496" s="44"/>
      <c r="P496" s="47"/>
      <c r="Q496" s="46"/>
      <c r="R496" s="46"/>
      <c r="S496" s="46"/>
      <c r="T496" s="46"/>
      <c r="U496" s="19" t="b">
        <f>N496&gt;___Summary!B499</f>
        <v>0</v>
      </c>
      <c r="V496" s="19" t="b">
        <f t="shared" si="23"/>
        <v>1</v>
      </c>
      <c r="X496" s="43">
        <f t="shared" si="21"/>
        <v>0</v>
      </c>
      <c r="Y496" s="43">
        <f t="shared" si="22"/>
        <v>0</v>
      </c>
    </row>
    <row r="497" spans="1:25" ht="35.1" customHeight="1" x14ac:dyDescent="0.2">
      <c r="A497" s="44"/>
      <c r="B497" s="44"/>
      <c r="C497" s="44"/>
      <c r="D497" s="44"/>
      <c r="E497" s="44"/>
      <c r="F497" s="44"/>
      <c r="G497" s="89"/>
      <c r="H497" s="45"/>
      <c r="I497" s="47"/>
      <c r="J497" s="46"/>
      <c r="K497" s="47"/>
      <c r="L497" s="47"/>
      <c r="M497" s="48"/>
      <c r="N497" s="46"/>
      <c r="O497" s="44"/>
      <c r="P497" s="47"/>
      <c r="Q497" s="46"/>
      <c r="R497" s="46"/>
      <c r="S497" s="46"/>
      <c r="T497" s="46"/>
      <c r="U497" s="19" t="b">
        <f>N497&gt;___Summary!B500</f>
        <v>0</v>
      </c>
      <c r="V497" s="19" t="b">
        <f t="shared" si="23"/>
        <v>1</v>
      </c>
      <c r="X497" s="43">
        <f t="shared" si="21"/>
        <v>0</v>
      </c>
      <c r="Y497" s="43">
        <f t="shared" si="22"/>
        <v>0</v>
      </c>
    </row>
    <row r="498" spans="1:25" ht="35.1" customHeight="1" x14ac:dyDescent="0.2">
      <c r="A498" s="44"/>
      <c r="B498" s="44"/>
      <c r="C498" s="44"/>
      <c r="D498" s="44"/>
      <c r="E498" s="44"/>
      <c r="F498" s="44"/>
      <c r="G498" s="89"/>
      <c r="H498" s="45"/>
      <c r="I498" s="47"/>
      <c r="J498" s="46"/>
      <c r="K498" s="47"/>
      <c r="L498" s="47"/>
      <c r="M498" s="48"/>
      <c r="N498" s="46"/>
      <c r="O498" s="44"/>
      <c r="P498" s="47"/>
      <c r="Q498" s="46"/>
      <c r="R498" s="46"/>
      <c r="S498" s="46"/>
      <c r="T498" s="46"/>
      <c r="U498" s="19" t="b">
        <f>N498&gt;___Summary!B501</f>
        <v>0</v>
      </c>
      <c r="V498" s="19" t="b">
        <f t="shared" si="23"/>
        <v>1</v>
      </c>
      <c r="X498" s="43">
        <f t="shared" si="21"/>
        <v>0</v>
      </c>
      <c r="Y498" s="43">
        <f t="shared" si="22"/>
        <v>0</v>
      </c>
    </row>
    <row r="499" spans="1:25" ht="35.1" customHeight="1" x14ac:dyDescent="0.2">
      <c r="A499" s="44"/>
      <c r="B499" s="44"/>
      <c r="C499" s="44"/>
      <c r="D499" s="44"/>
      <c r="E499" s="44"/>
      <c r="F499" s="44"/>
      <c r="G499" s="89"/>
      <c r="H499" s="45"/>
      <c r="I499" s="47"/>
      <c r="J499" s="46"/>
      <c r="K499" s="47"/>
      <c r="L499" s="47"/>
      <c r="M499" s="48"/>
      <c r="N499" s="46"/>
      <c r="O499" s="44"/>
      <c r="P499" s="47"/>
      <c r="Q499" s="46"/>
      <c r="R499" s="46"/>
      <c r="S499" s="46"/>
      <c r="T499" s="46"/>
      <c r="U499" s="19" t="b">
        <f>N499&gt;___Summary!B502</f>
        <v>0</v>
      </c>
      <c r="V499" s="19" t="b">
        <f t="shared" si="23"/>
        <v>1</v>
      </c>
      <c r="X499" s="43">
        <f t="shared" si="21"/>
        <v>0</v>
      </c>
      <c r="Y499" s="43">
        <f t="shared" si="22"/>
        <v>0</v>
      </c>
    </row>
    <row r="500" spans="1:25" ht="35.1" customHeight="1" x14ac:dyDescent="0.2">
      <c r="A500" s="44"/>
      <c r="B500" s="44"/>
      <c r="C500" s="44"/>
      <c r="D500" s="44"/>
      <c r="E500" s="44"/>
      <c r="F500" s="44"/>
      <c r="G500" s="89"/>
      <c r="H500" s="45"/>
      <c r="I500" s="47"/>
      <c r="J500" s="46"/>
      <c r="K500" s="47"/>
      <c r="L500" s="47"/>
      <c r="M500" s="48"/>
      <c r="N500" s="46"/>
      <c r="O500" s="44"/>
      <c r="P500" s="47"/>
      <c r="Q500" s="46"/>
      <c r="R500" s="46"/>
      <c r="S500" s="46"/>
      <c r="T500" s="46"/>
      <c r="U500" s="19" t="b">
        <f>N500&gt;___Summary!B503</f>
        <v>0</v>
      </c>
      <c r="V500" s="19" t="b">
        <f t="shared" si="23"/>
        <v>1</v>
      </c>
      <c r="X500" s="43">
        <f t="shared" si="21"/>
        <v>0</v>
      </c>
      <c r="Y500" s="43">
        <f t="shared" si="22"/>
        <v>0</v>
      </c>
    </row>
    <row r="501" spans="1:25" ht="35.1" customHeight="1" x14ac:dyDescent="0.2">
      <c r="A501" s="44"/>
      <c r="B501" s="44"/>
      <c r="C501" s="44"/>
      <c r="D501" s="44"/>
      <c r="E501" s="44"/>
      <c r="F501" s="44"/>
      <c r="G501" s="89"/>
      <c r="H501" s="45"/>
      <c r="I501" s="47"/>
      <c r="J501" s="46"/>
      <c r="K501" s="47"/>
      <c r="L501" s="47"/>
      <c r="M501" s="48"/>
      <c r="N501" s="46"/>
      <c r="O501" s="44"/>
      <c r="P501" s="47"/>
      <c r="Q501" s="46"/>
      <c r="R501" s="46"/>
      <c r="S501" s="46"/>
      <c r="T501" s="46"/>
      <c r="U501" s="19" t="b">
        <f>N501&gt;___Summary!B504</f>
        <v>0</v>
      </c>
      <c r="V501" s="19" t="b">
        <f t="shared" si="23"/>
        <v>1</v>
      </c>
      <c r="X501" s="43">
        <f t="shared" si="21"/>
        <v>0</v>
      </c>
      <c r="Y501" s="43">
        <f t="shared" si="22"/>
        <v>0</v>
      </c>
    </row>
    <row r="502" spans="1:25" ht="35.1" customHeight="1" x14ac:dyDescent="0.2">
      <c r="A502" s="44"/>
      <c r="B502" s="44"/>
      <c r="C502" s="44"/>
      <c r="D502" s="44"/>
      <c r="E502" s="44"/>
      <c r="F502" s="44"/>
      <c r="G502" s="89"/>
      <c r="H502" s="45"/>
      <c r="I502" s="47"/>
      <c r="J502" s="46"/>
      <c r="K502" s="47"/>
      <c r="L502" s="47"/>
      <c r="M502" s="48"/>
      <c r="N502" s="46"/>
      <c r="O502" s="44"/>
      <c r="P502" s="47"/>
      <c r="Q502" s="46"/>
      <c r="R502" s="46"/>
      <c r="S502" s="46"/>
      <c r="T502" s="46"/>
      <c r="U502" s="19" t="b">
        <f>N502&gt;___Summary!B505</f>
        <v>0</v>
      </c>
      <c r="V502" s="19" t="b">
        <f t="shared" si="23"/>
        <v>1</v>
      </c>
      <c r="X502" s="43">
        <f t="shared" si="21"/>
        <v>0</v>
      </c>
      <c r="Y502" s="43">
        <f t="shared" si="22"/>
        <v>0</v>
      </c>
    </row>
    <row r="503" spans="1:25" ht="35.1" customHeight="1" x14ac:dyDescent="0.2">
      <c r="A503" s="44"/>
      <c r="B503" s="44"/>
      <c r="C503" s="44"/>
      <c r="D503" s="44"/>
      <c r="E503" s="44"/>
      <c r="F503" s="44"/>
      <c r="G503" s="89"/>
      <c r="H503" s="45"/>
      <c r="I503" s="47"/>
      <c r="J503" s="46"/>
      <c r="K503" s="47"/>
      <c r="L503" s="47"/>
      <c r="M503" s="48"/>
      <c r="N503" s="46"/>
      <c r="O503" s="44"/>
      <c r="P503" s="47"/>
      <c r="Q503" s="46"/>
      <c r="R503" s="46"/>
      <c r="S503" s="46"/>
      <c r="T503" s="46"/>
      <c r="U503" s="19" t="b">
        <f>N503&gt;___Summary!B506</f>
        <v>0</v>
      </c>
      <c r="V503" s="19" t="b">
        <f t="shared" si="23"/>
        <v>1</v>
      </c>
      <c r="X503" s="43">
        <f t="shared" si="21"/>
        <v>0</v>
      </c>
      <c r="Y503" s="43">
        <f t="shared" si="22"/>
        <v>0</v>
      </c>
    </row>
    <row r="504" spans="1:25" ht="35.1" customHeight="1" x14ac:dyDescent="0.2">
      <c r="A504" s="44"/>
      <c r="B504" s="44"/>
      <c r="C504" s="44"/>
      <c r="D504" s="44"/>
      <c r="E504" s="44"/>
      <c r="F504" s="44"/>
      <c r="G504" s="89"/>
      <c r="H504" s="45"/>
      <c r="I504" s="47"/>
      <c r="J504" s="46"/>
      <c r="K504" s="47"/>
      <c r="L504" s="47"/>
      <c r="M504" s="48"/>
      <c r="N504" s="46"/>
      <c r="O504" s="44"/>
      <c r="P504" s="47"/>
      <c r="Q504" s="46"/>
      <c r="R504" s="46"/>
      <c r="S504" s="46"/>
      <c r="T504" s="46"/>
      <c r="U504" s="19" t="b">
        <f>N504&gt;___Summary!B507</f>
        <v>0</v>
      </c>
      <c r="V504" s="19" t="b">
        <f t="shared" si="23"/>
        <v>1</v>
      </c>
      <c r="X504" s="43">
        <f t="shared" si="21"/>
        <v>0</v>
      </c>
      <c r="Y504" s="43">
        <f t="shared" si="22"/>
        <v>0</v>
      </c>
    </row>
    <row r="505" spans="1:25" ht="35.1" customHeight="1" x14ac:dyDescent="0.2">
      <c r="A505" s="44"/>
      <c r="B505" s="44"/>
      <c r="C505" s="44"/>
      <c r="D505" s="44"/>
      <c r="E505" s="44"/>
      <c r="F505" s="44"/>
      <c r="G505" s="89"/>
      <c r="H505" s="45"/>
      <c r="I505" s="47"/>
      <c r="J505" s="46"/>
      <c r="K505" s="47"/>
      <c r="L505" s="47"/>
      <c r="M505" s="48"/>
      <c r="N505" s="46"/>
      <c r="O505" s="44"/>
      <c r="P505" s="47"/>
      <c r="Q505" s="46"/>
      <c r="R505" s="46"/>
      <c r="S505" s="46"/>
      <c r="T505" s="46"/>
      <c r="U505" s="19" t="b">
        <f>N505&gt;___Summary!B508</f>
        <v>0</v>
      </c>
      <c r="V505" s="19" t="b">
        <f t="shared" si="23"/>
        <v>1</v>
      </c>
      <c r="X505" s="43">
        <f t="shared" si="21"/>
        <v>0</v>
      </c>
      <c r="Y505" s="43">
        <f t="shared" si="22"/>
        <v>0</v>
      </c>
    </row>
    <row r="506" spans="1:25" ht="35.1" customHeight="1" x14ac:dyDescent="0.2">
      <c r="A506" s="44"/>
      <c r="B506" s="44"/>
      <c r="C506" s="44"/>
      <c r="D506" s="44"/>
      <c r="E506" s="44"/>
      <c r="F506" s="44"/>
      <c r="G506" s="89"/>
      <c r="H506" s="45"/>
      <c r="I506" s="47"/>
      <c r="J506" s="46"/>
      <c r="K506" s="47"/>
      <c r="L506" s="47"/>
      <c r="M506" s="48"/>
      <c r="N506" s="46"/>
      <c r="O506" s="44"/>
      <c r="P506" s="47"/>
      <c r="Q506" s="46"/>
      <c r="R506" s="46"/>
      <c r="S506" s="46"/>
      <c r="T506" s="46"/>
      <c r="U506" s="19" t="b">
        <f>N506&gt;___Summary!B509</f>
        <v>0</v>
      </c>
      <c r="V506" s="19" t="b">
        <f t="shared" si="23"/>
        <v>1</v>
      </c>
      <c r="X506" s="43">
        <f t="shared" si="21"/>
        <v>0</v>
      </c>
      <c r="Y506" s="43">
        <f t="shared" si="22"/>
        <v>0</v>
      </c>
    </row>
    <row r="507" spans="1:25" ht="35.1" customHeight="1" x14ac:dyDescent="0.2">
      <c r="A507" s="44"/>
      <c r="B507" s="44"/>
      <c r="C507" s="44"/>
      <c r="D507" s="44"/>
      <c r="E507" s="44"/>
      <c r="F507" s="44"/>
      <c r="G507" s="89"/>
      <c r="H507" s="45"/>
      <c r="I507" s="47"/>
      <c r="J507" s="46"/>
      <c r="K507" s="47"/>
      <c r="L507" s="47"/>
      <c r="M507" s="48"/>
      <c r="N507" s="46"/>
      <c r="O507" s="44"/>
      <c r="P507" s="47"/>
      <c r="Q507" s="46"/>
      <c r="R507" s="46"/>
      <c r="S507" s="46"/>
      <c r="T507" s="46"/>
      <c r="U507" s="19" t="b">
        <f>N507&gt;___Summary!B510</f>
        <v>0</v>
      </c>
      <c r="V507" s="19" t="b">
        <f t="shared" si="23"/>
        <v>1</v>
      </c>
      <c r="X507" s="43">
        <f t="shared" si="21"/>
        <v>0</v>
      </c>
      <c r="Y507" s="43">
        <f t="shared" si="22"/>
        <v>0</v>
      </c>
    </row>
    <row r="508" spans="1:25" ht="35.1" customHeight="1" x14ac:dyDescent="0.2">
      <c r="A508" s="44"/>
      <c r="B508" s="44"/>
      <c r="C508" s="44"/>
      <c r="D508" s="44"/>
      <c r="E508" s="44"/>
      <c r="F508" s="44"/>
      <c r="G508" s="89"/>
      <c r="H508" s="45"/>
      <c r="I508" s="47"/>
      <c r="J508" s="46"/>
      <c r="K508" s="47"/>
      <c r="L508" s="47"/>
      <c r="M508" s="48"/>
      <c r="N508" s="46"/>
      <c r="O508" s="44"/>
      <c r="P508" s="47"/>
      <c r="Q508" s="46"/>
      <c r="R508" s="46"/>
      <c r="S508" s="46"/>
      <c r="T508" s="46"/>
      <c r="U508" s="19" t="b">
        <f>N508&gt;___Summary!B511</f>
        <v>0</v>
      </c>
      <c r="V508" s="19" t="b">
        <f t="shared" si="23"/>
        <v>1</v>
      </c>
      <c r="X508" s="43">
        <f t="shared" si="21"/>
        <v>0</v>
      </c>
      <c r="Y508" s="43">
        <f t="shared" si="22"/>
        <v>0</v>
      </c>
    </row>
    <row r="509" spans="1:25" ht="35.1" customHeight="1" x14ac:dyDescent="0.2">
      <c r="A509" s="44"/>
      <c r="B509" s="44"/>
      <c r="C509" s="44"/>
      <c r="D509" s="44"/>
      <c r="E509" s="44"/>
      <c r="F509" s="44"/>
      <c r="G509" s="89"/>
      <c r="H509" s="45"/>
      <c r="I509" s="47"/>
      <c r="J509" s="46"/>
      <c r="K509" s="47"/>
      <c r="L509" s="47"/>
      <c r="M509" s="48"/>
      <c r="N509" s="46"/>
      <c r="O509" s="44"/>
      <c r="P509" s="47"/>
      <c r="Q509" s="46"/>
      <c r="R509" s="46"/>
      <c r="S509" s="46"/>
      <c r="T509" s="46"/>
      <c r="U509" s="19" t="b">
        <f>N509&gt;___Summary!B512</f>
        <v>0</v>
      </c>
      <c r="V509" s="19" t="b">
        <f t="shared" si="23"/>
        <v>1</v>
      </c>
      <c r="X509" s="43">
        <f t="shared" si="21"/>
        <v>0</v>
      </c>
      <c r="Y509" s="43">
        <f t="shared" si="22"/>
        <v>0</v>
      </c>
    </row>
    <row r="510" spans="1:25" ht="35.1" customHeight="1" x14ac:dyDescent="0.2">
      <c r="A510" s="44"/>
      <c r="B510" s="44"/>
      <c r="C510" s="44"/>
      <c r="D510" s="44"/>
      <c r="E510" s="44"/>
      <c r="F510" s="44"/>
      <c r="G510" s="89"/>
      <c r="H510" s="45"/>
      <c r="I510" s="47"/>
      <c r="J510" s="46"/>
      <c r="K510" s="47"/>
      <c r="L510" s="47"/>
      <c r="M510" s="48"/>
      <c r="N510" s="46"/>
      <c r="O510" s="44"/>
      <c r="P510" s="47"/>
      <c r="Q510" s="46"/>
      <c r="R510" s="46"/>
      <c r="S510" s="46"/>
      <c r="T510" s="46"/>
      <c r="U510" s="19" t="b">
        <f>N510&gt;___Summary!B513</f>
        <v>0</v>
      </c>
      <c r="V510" s="19" t="b">
        <f t="shared" si="23"/>
        <v>1</v>
      </c>
      <c r="X510" s="43">
        <f t="shared" si="21"/>
        <v>0</v>
      </c>
      <c r="Y510" s="43">
        <f t="shared" si="22"/>
        <v>0</v>
      </c>
    </row>
    <row r="511" spans="1:25" ht="35.1" customHeight="1" x14ac:dyDescent="0.2">
      <c r="A511" s="44"/>
      <c r="B511" s="44"/>
      <c r="C511" s="44"/>
      <c r="D511" s="44"/>
      <c r="E511" s="44"/>
      <c r="F511" s="44"/>
      <c r="G511" s="89"/>
      <c r="H511" s="45"/>
      <c r="I511" s="47"/>
      <c r="J511" s="46"/>
      <c r="K511" s="47"/>
      <c r="L511" s="47"/>
      <c r="M511" s="48"/>
      <c r="N511" s="46"/>
      <c r="O511" s="44"/>
      <c r="P511" s="47"/>
      <c r="Q511" s="46"/>
      <c r="R511" s="46"/>
      <c r="S511" s="46"/>
      <c r="T511" s="46"/>
      <c r="U511" s="19" t="b">
        <f>N511&gt;___Summary!B514</f>
        <v>0</v>
      </c>
      <c r="V511" s="19" t="b">
        <f t="shared" si="23"/>
        <v>1</v>
      </c>
      <c r="X511" s="43">
        <f t="shared" si="21"/>
        <v>0</v>
      </c>
      <c r="Y511" s="43">
        <f t="shared" si="22"/>
        <v>0</v>
      </c>
    </row>
    <row r="512" spans="1:25" ht="35.1" customHeight="1" x14ac:dyDescent="0.2">
      <c r="A512" s="44"/>
      <c r="B512" s="44"/>
      <c r="C512" s="44"/>
      <c r="D512" s="44"/>
      <c r="E512" s="44"/>
      <c r="F512" s="44"/>
      <c r="G512" s="89"/>
      <c r="H512" s="45"/>
      <c r="I512" s="47"/>
      <c r="J512" s="46"/>
      <c r="K512" s="47"/>
      <c r="L512" s="47"/>
      <c r="M512" s="48"/>
      <c r="N512" s="46"/>
      <c r="O512" s="44"/>
      <c r="P512" s="47"/>
      <c r="Q512" s="46"/>
      <c r="R512" s="46"/>
      <c r="S512" s="46"/>
      <c r="T512" s="46"/>
      <c r="U512" s="19" t="b">
        <f>N512&gt;___Summary!B515</f>
        <v>0</v>
      </c>
      <c r="V512" s="19" t="b">
        <f t="shared" si="23"/>
        <v>1</v>
      </c>
      <c r="X512" s="43">
        <f t="shared" si="21"/>
        <v>0</v>
      </c>
      <c r="Y512" s="43">
        <f t="shared" si="22"/>
        <v>0</v>
      </c>
    </row>
    <row r="513" spans="1:25" ht="35.1" customHeight="1" x14ac:dyDescent="0.2">
      <c r="A513" s="44"/>
      <c r="B513" s="44"/>
      <c r="C513" s="44"/>
      <c r="D513" s="44"/>
      <c r="E513" s="44"/>
      <c r="F513" s="44"/>
      <c r="G513" s="89"/>
      <c r="H513" s="45"/>
      <c r="I513" s="47"/>
      <c r="J513" s="46"/>
      <c r="K513" s="47"/>
      <c r="L513" s="47"/>
      <c r="M513" s="48"/>
      <c r="N513" s="46"/>
      <c r="O513" s="44"/>
      <c r="P513" s="47"/>
      <c r="Q513" s="46"/>
      <c r="R513" s="46"/>
      <c r="S513" s="46"/>
      <c r="T513" s="46"/>
      <c r="U513" s="19" t="b">
        <f>N513&gt;___Summary!B516</f>
        <v>0</v>
      </c>
      <c r="V513" s="19" t="b">
        <f t="shared" si="23"/>
        <v>1</v>
      </c>
      <c r="X513" s="43">
        <f t="shared" si="21"/>
        <v>0</v>
      </c>
      <c r="Y513" s="43">
        <f t="shared" si="22"/>
        <v>0</v>
      </c>
    </row>
    <row r="514" spans="1:25" ht="35.1" customHeight="1" x14ac:dyDescent="0.2">
      <c r="A514" s="44"/>
      <c r="B514" s="44"/>
      <c r="C514" s="44"/>
      <c r="D514" s="44"/>
      <c r="E514" s="44"/>
      <c r="F514" s="44"/>
      <c r="G514" s="89"/>
      <c r="H514" s="45"/>
      <c r="I514" s="47"/>
      <c r="J514" s="46"/>
      <c r="K514" s="47"/>
      <c r="L514" s="47"/>
      <c r="M514" s="48"/>
      <c r="N514" s="46"/>
      <c r="O514" s="44"/>
      <c r="P514" s="47"/>
      <c r="Q514" s="46"/>
      <c r="R514" s="46"/>
      <c r="S514" s="46"/>
      <c r="T514" s="46"/>
      <c r="U514" s="19" t="b">
        <f>N514&gt;___Summary!B517</f>
        <v>0</v>
      </c>
      <c r="V514" s="19" t="b">
        <f t="shared" si="23"/>
        <v>1</v>
      </c>
      <c r="X514" s="43">
        <f t="shared" si="21"/>
        <v>0</v>
      </c>
      <c r="Y514" s="43">
        <f t="shared" si="22"/>
        <v>0</v>
      </c>
    </row>
    <row r="515" spans="1:25" ht="35.1" customHeight="1" x14ac:dyDescent="0.2">
      <c r="A515" s="44"/>
      <c r="B515" s="44"/>
      <c r="C515" s="44"/>
      <c r="D515" s="44"/>
      <c r="E515" s="44"/>
      <c r="F515" s="44"/>
      <c r="G515" s="89"/>
      <c r="H515" s="45"/>
      <c r="I515" s="47"/>
      <c r="J515" s="46"/>
      <c r="K515" s="47"/>
      <c r="L515" s="47"/>
      <c r="M515" s="48"/>
      <c r="N515" s="46"/>
      <c r="O515" s="44"/>
      <c r="P515" s="47"/>
      <c r="Q515" s="46"/>
      <c r="R515" s="46"/>
      <c r="S515" s="46"/>
      <c r="T515" s="46"/>
      <c r="U515" s="19" t="b">
        <f>N515&gt;___Summary!B518</f>
        <v>0</v>
      </c>
      <c r="V515" s="19" t="b">
        <f t="shared" si="23"/>
        <v>1</v>
      </c>
      <c r="X515" s="43">
        <f t="shared" si="21"/>
        <v>0</v>
      </c>
      <c r="Y515" s="43">
        <f t="shared" si="22"/>
        <v>0</v>
      </c>
    </row>
    <row r="516" spans="1:25" ht="35.1" customHeight="1" x14ac:dyDescent="0.2">
      <c r="A516" s="44"/>
      <c r="B516" s="44"/>
      <c r="C516" s="44"/>
      <c r="D516" s="44"/>
      <c r="E516" s="44"/>
      <c r="F516" s="44"/>
      <c r="G516" s="89"/>
      <c r="H516" s="45"/>
      <c r="I516" s="47"/>
      <c r="J516" s="46"/>
      <c r="K516" s="47"/>
      <c r="L516" s="47"/>
      <c r="M516" s="48"/>
      <c r="N516" s="46"/>
      <c r="O516" s="44"/>
      <c r="P516" s="47"/>
      <c r="Q516" s="46"/>
      <c r="R516" s="46"/>
      <c r="S516" s="46"/>
      <c r="T516" s="46"/>
      <c r="U516" s="19" t="b">
        <f>N516&gt;___Summary!B519</f>
        <v>0</v>
      </c>
      <c r="V516" s="19" t="b">
        <f t="shared" si="23"/>
        <v>1</v>
      </c>
      <c r="X516" s="43">
        <f t="shared" si="21"/>
        <v>0</v>
      </c>
      <c r="Y516" s="43">
        <f t="shared" si="22"/>
        <v>0</v>
      </c>
    </row>
    <row r="517" spans="1:25" ht="35.1" customHeight="1" x14ac:dyDescent="0.2">
      <c r="A517" s="44"/>
      <c r="B517" s="44"/>
      <c r="C517" s="44"/>
      <c r="D517" s="44"/>
      <c r="E517" s="44"/>
      <c r="F517" s="44"/>
      <c r="G517" s="89"/>
      <c r="H517" s="45"/>
      <c r="I517" s="47"/>
      <c r="J517" s="46"/>
      <c r="K517" s="47"/>
      <c r="L517" s="47"/>
      <c r="M517" s="48"/>
      <c r="N517" s="46"/>
      <c r="O517" s="44"/>
      <c r="P517" s="47"/>
      <c r="Q517" s="46"/>
      <c r="R517" s="46"/>
      <c r="S517" s="46"/>
      <c r="T517" s="46"/>
      <c r="U517" s="19" t="b">
        <f>N517&gt;___Summary!B520</f>
        <v>0</v>
      </c>
      <c r="V517" s="19" t="b">
        <f t="shared" si="23"/>
        <v>1</v>
      </c>
      <c r="X517" s="43">
        <f t="shared" si="21"/>
        <v>0</v>
      </c>
      <c r="Y517" s="43">
        <f t="shared" si="22"/>
        <v>0</v>
      </c>
    </row>
    <row r="518" spans="1:25" ht="35.1" customHeight="1" x14ac:dyDescent="0.2">
      <c r="A518" s="44"/>
      <c r="B518" s="44"/>
      <c r="C518" s="44"/>
      <c r="D518" s="44"/>
      <c r="E518" s="44"/>
      <c r="F518" s="44"/>
      <c r="G518" s="89"/>
      <c r="H518" s="45"/>
      <c r="I518" s="47"/>
      <c r="J518" s="46"/>
      <c r="K518" s="47"/>
      <c r="L518" s="47"/>
      <c r="M518" s="48"/>
      <c r="N518" s="46"/>
      <c r="O518" s="44"/>
      <c r="P518" s="47"/>
      <c r="Q518" s="46"/>
      <c r="R518" s="46"/>
      <c r="S518" s="46"/>
      <c r="T518" s="46"/>
      <c r="U518" s="19" t="b">
        <f>N518&gt;___Summary!B521</f>
        <v>0</v>
      </c>
      <c r="V518" s="19" t="b">
        <f t="shared" si="23"/>
        <v>1</v>
      </c>
      <c r="X518" s="43">
        <f t="shared" si="21"/>
        <v>0</v>
      </c>
      <c r="Y518" s="43">
        <f t="shared" si="22"/>
        <v>0</v>
      </c>
    </row>
    <row r="519" spans="1:25" ht="35.1" customHeight="1" x14ac:dyDescent="0.2">
      <c r="A519" s="44"/>
      <c r="B519" s="44"/>
      <c r="C519" s="44"/>
      <c r="D519" s="44"/>
      <c r="E519" s="44"/>
      <c r="F519" s="44"/>
      <c r="G519" s="89"/>
      <c r="H519" s="45"/>
      <c r="I519" s="47"/>
      <c r="J519" s="46"/>
      <c r="K519" s="47"/>
      <c r="L519" s="47"/>
      <c r="M519" s="48"/>
      <c r="N519" s="46"/>
      <c r="O519" s="44"/>
      <c r="P519" s="47"/>
      <c r="Q519" s="46"/>
      <c r="R519" s="46"/>
      <c r="S519" s="46"/>
      <c r="T519" s="46"/>
      <c r="U519" s="19" t="b">
        <f>N519&gt;___Summary!B522</f>
        <v>0</v>
      </c>
      <c r="V519" s="19" t="b">
        <f t="shared" si="23"/>
        <v>1</v>
      </c>
      <c r="X519" s="43">
        <f t="shared" si="21"/>
        <v>0</v>
      </c>
      <c r="Y519" s="43">
        <f t="shared" si="22"/>
        <v>0</v>
      </c>
    </row>
    <row r="520" spans="1:25" ht="35.1" customHeight="1" x14ac:dyDescent="0.2">
      <c r="A520" s="44"/>
      <c r="B520" s="44"/>
      <c r="C520" s="44"/>
      <c r="D520" s="44"/>
      <c r="E520" s="44"/>
      <c r="F520" s="44"/>
      <c r="G520" s="89"/>
      <c r="H520" s="45"/>
      <c r="I520" s="47"/>
      <c r="J520" s="46"/>
      <c r="K520" s="47"/>
      <c r="L520" s="47"/>
      <c r="M520" s="48"/>
      <c r="N520" s="46"/>
      <c r="O520" s="44"/>
      <c r="P520" s="47"/>
      <c r="Q520" s="46"/>
      <c r="R520" s="46"/>
      <c r="S520" s="46"/>
      <c r="T520" s="46"/>
      <c r="U520" s="19" t="b">
        <f>N520&gt;___Summary!B523</f>
        <v>0</v>
      </c>
      <c r="V520" s="19" t="b">
        <f t="shared" si="23"/>
        <v>1</v>
      </c>
      <c r="X520" s="43">
        <f t="shared" ref="X520:X583" si="24" xml:space="preserve"> IF(H520 = "Direct", G520, 0)</f>
        <v>0</v>
      </c>
      <c r="Y520" s="43">
        <f t="shared" ref="Y520:Y583" si="25" xml:space="preserve"> IF(H520 = "Indirect", G520, 0 )</f>
        <v>0</v>
      </c>
    </row>
    <row r="521" spans="1:25" ht="35.1" customHeight="1" x14ac:dyDescent="0.2">
      <c r="A521" s="44"/>
      <c r="B521" s="44"/>
      <c r="C521" s="44"/>
      <c r="D521" s="44"/>
      <c r="E521" s="44"/>
      <c r="F521" s="44"/>
      <c r="G521" s="89"/>
      <c r="H521" s="45"/>
      <c r="I521" s="47"/>
      <c r="J521" s="46"/>
      <c r="K521" s="47"/>
      <c r="L521" s="47"/>
      <c r="M521" s="48"/>
      <c r="N521" s="46"/>
      <c r="O521" s="44"/>
      <c r="P521" s="47"/>
      <c r="Q521" s="46"/>
      <c r="R521" s="46"/>
      <c r="S521" s="46"/>
      <c r="T521" s="46"/>
      <c r="U521" s="19" t="b">
        <f>N521&gt;___Summary!B524</f>
        <v>0</v>
      </c>
      <c r="V521" s="19" t="b">
        <f t="shared" si="23"/>
        <v>1</v>
      </c>
      <c r="X521" s="43">
        <f t="shared" si="24"/>
        <v>0</v>
      </c>
      <c r="Y521" s="43">
        <f t="shared" si="25"/>
        <v>0</v>
      </c>
    </row>
    <row r="522" spans="1:25" ht="35.1" customHeight="1" x14ac:dyDescent="0.2">
      <c r="A522" s="44"/>
      <c r="B522" s="44"/>
      <c r="C522" s="44"/>
      <c r="D522" s="44"/>
      <c r="E522" s="44"/>
      <c r="F522" s="44"/>
      <c r="G522" s="89"/>
      <c r="H522" s="45"/>
      <c r="I522" s="47"/>
      <c r="J522" s="46"/>
      <c r="K522" s="47"/>
      <c r="L522" s="47"/>
      <c r="M522" s="48"/>
      <c r="N522" s="46"/>
      <c r="O522" s="44"/>
      <c r="P522" s="47"/>
      <c r="Q522" s="46"/>
      <c r="R522" s="46"/>
      <c r="S522" s="46"/>
      <c r="T522" s="46"/>
      <c r="U522" s="19" t="b">
        <f>N522&gt;___Summary!B525</f>
        <v>0</v>
      </c>
      <c r="V522" s="19" t="b">
        <f t="shared" ref="V522:V585" si="26">Q522&gt;=N522</f>
        <v>1</v>
      </c>
      <c r="X522" s="43">
        <f t="shared" si="24"/>
        <v>0</v>
      </c>
      <c r="Y522" s="43">
        <f t="shared" si="25"/>
        <v>0</v>
      </c>
    </row>
    <row r="523" spans="1:25" ht="35.1" customHeight="1" x14ac:dyDescent="0.2">
      <c r="A523" s="44"/>
      <c r="B523" s="44"/>
      <c r="C523" s="44"/>
      <c r="D523" s="44"/>
      <c r="E523" s="44"/>
      <c r="F523" s="44"/>
      <c r="G523" s="89"/>
      <c r="H523" s="45"/>
      <c r="I523" s="47"/>
      <c r="J523" s="46"/>
      <c r="K523" s="47"/>
      <c r="L523" s="47"/>
      <c r="M523" s="48"/>
      <c r="N523" s="46"/>
      <c r="O523" s="44"/>
      <c r="P523" s="47"/>
      <c r="Q523" s="46"/>
      <c r="R523" s="46"/>
      <c r="S523" s="46"/>
      <c r="T523" s="46"/>
      <c r="U523" s="19" t="b">
        <f>N523&gt;___Summary!B526</f>
        <v>0</v>
      </c>
      <c r="V523" s="19" t="b">
        <f t="shared" si="26"/>
        <v>1</v>
      </c>
      <c r="X523" s="43">
        <f t="shared" si="24"/>
        <v>0</v>
      </c>
      <c r="Y523" s="43">
        <f t="shared" si="25"/>
        <v>0</v>
      </c>
    </row>
    <row r="524" spans="1:25" ht="35.1" customHeight="1" x14ac:dyDescent="0.2">
      <c r="A524" s="44"/>
      <c r="B524" s="44"/>
      <c r="C524" s="44"/>
      <c r="D524" s="44"/>
      <c r="E524" s="44"/>
      <c r="F524" s="44"/>
      <c r="G524" s="89"/>
      <c r="H524" s="45"/>
      <c r="I524" s="47"/>
      <c r="J524" s="46"/>
      <c r="K524" s="47"/>
      <c r="L524" s="47"/>
      <c r="M524" s="48"/>
      <c r="N524" s="46"/>
      <c r="O524" s="44"/>
      <c r="P524" s="47"/>
      <c r="Q524" s="46"/>
      <c r="R524" s="46"/>
      <c r="S524" s="46"/>
      <c r="T524" s="46"/>
      <c r="U524" s="19" t="b">
        <f>N524&gt;___Summary!B527</f>
        <v>0</v>
      </c>
      <c r="V524" s="19" t="b">
        <f t="shared" si="26"/>
        <v>1</v>
      </c>
      <c r="X524" s="43">
        <f t="shared" si="24"/>
        <v>0</v>
      </c>
      <c r="Y524" s="43">
        <f t="shared" si="25"/>
        <v>0</v>
      </c>
    </row>
    <row r="525" spans="1:25" ht="35.1" customHeight="1" x14ac:dyDescent="0.2">
      <c r="A525" s="44"/>
      <c r="B525" s="44"/>
      <c r="C525" s="44"/>
      <c r="D525" s="44"/>
      <c r="E525" s="44"/>
      <c r="F525" s="44"/>
      <c r="G525" s="89"/>
      <c r="H525" s="45"/>
      <c r="I525" s="47"/>
      <c r="J525" s="46"/>
      <c r="K525" s="47"/>
      <c r="L525" s="47"/>
      <c r="M525" s="48"/>
      <c r="N525" s="46"/>
      <c r="O525" s="44"/>
      <c r="P525" s="47"/>
      <c r="Q525" s="46"/>
      <c r="R525" s="46"/>
      <c r="S525" s="46"/>
      <c r="T525" s="46"/>
      <c r="U525" s="19" t="b">
        <f>N525&gt;___Summary!B528</f>
        <v>0</v>
      </c>
      <c r="V525" s="19" t="b">
        <f t="shared" si="26"/>
        <v>1</v>
      </c>
      <c r="X525" s="43">
        <f t="shared" si="24"/>
        <v>0</v>
      </c>
      <c r="Y525" s="43">
        <f t="shared" si="25"/>
        <v>0</v>
      </c>
    </row>
    <row r="526" spans="1:25" ht="35.1" customHeight="1" x14ac:dyDescent="0.2">
      <c r="A526" s="44"/>
      <c r="B526" s="44"/>
      <c r="C526" s="44"/>
      <c r="D526" s="44"/>
      <c r="E526" s="44"/>
      <c r="F526" s="44"/>
      <c r="G526" s="89"/>
      <c r="H526" s="45"/>
      <c r="I526" s="47"/>
      <c r="J526" s="46"/>
      <c r="K526" s="47"/>
      <c r="L526" s="47"/>
      <c r="M526" s="48"/>
      <c r="N526" s="46"/>
      <c r="O526" s="44"/>
      <c r="P526" s="47"/>
      <c r="Q526" s="46"/>
      <c r="R526" s="46"/>
      <c r="S526" s="46"/>
      <c r="T526" s="46"/>
      <c r="U526" s="19" t="b">
        <f>N526&gt;___Summary!B529</f>
        <v>0</v>
      </c>
      <c r="V526" s="19" t="b">
        <f t="shared" si="26"/>
        <v>1</v>
      </c>
      <c r="X526" s="43">
        <f t="shared" si="24"/>
        <v>0</v>
      </c>
      <c r="Y526" s="43">
        <f t="shared" si="25"/>
        <v>0</v>
      </c>
    </row>
    <row r="527" spans="1:25" ht="35.1" customHeight="1" x14ac:dyDescent="0.2">
      <c r="A527" s="44"/>
      <c r="B527" s="44"/>
      <c r="C527" s="44"/>
      <c r="D527" s="44"/>
      <c r="E527" s="44"/>
      <c r="F527" s="44"/>
      <c r="G527" s="89"/>
      <c r="H527" s="45"/>
      <c r="I527" s="47"/>
      <c r="J527" s="46"/>
      <c r="K527" s="47"/>
      <c r="L527" s="47"/>
      <c r="M527" s="48"/>
      <c r="N527" s="46"/>
      <c r="O527" s="44"/>
      <c r="P527" s="47"/>
      <c r="Q527" s="46"/>
      <c r="R527" s="46"/>
      <c r="S527" s="46"/>
      <c r="T527" s="46"/>
      <c r="U527" s="19" t="b">
        <f>N527&gt;___Summary!B530</f>
        <v>0</v>
      </c>
      <c r="V527" s="19" t="b">
        <f t="shared" si="26"/>
        <v>1</v>
      </c>
      <c r="X527" s="43">
        <f t="shared" si="24"/>
        <v>0</v>
      </c>
      <c r="Y527" s="43">
        <f t="shared" si="25"/>
        <v>0</v>
      </c>
    </row>
    <row r="528" spans="1:25" ht="35.1" customHeight="1" x14ac:dyDescent="0.2">
      <c r="A528" s="44"/>
      <c r="B528" s="44"/>
      <c r="C528" s="44"/>
      <c r="D528" s="44"/>
      <c r="E528" s="44"/>
      <c r="F528" s="44"/>
      <c r="G528" s="89"/>
      <c r="H528" s="45"/>
      <c r="I528" s="47"/>
      <c r="J528" s="46"/>
      <c r="K528" s="47"/>
      <c r="L528" s="47"/>
      <c r="M528" s="48"/>
      <c r="N528" s="46"/>
      <c r="O528" s="44"/>
      <c r="P528" s="47"/>
      <c r="Q528" s="46"/>
      <c r="R528" s="46"/>
      <c r="S528" s="46"/>
      <c r="T528" s="46"/>
      <c r="U528" s="19" t="b">
        <f>N528&gt;___Summary!B531</f>
        <v>0</v>
      </c>
      <c r="V528" s="19" t="b">
        <f t="shared" si="26"/>
        <v>1</v>
      </c>
      <c r="X528" s="43">
        <f t="shared" si="24"/>
        <v>0</v>
      </c>
      <c r="Y528" s="43">
        <f t="shared" si="25"/>
        <v>0</v>
      </c>
    </row>
    <row r="529" spans="1:25" ht="35.1" customHeight="1" x14ac:dyDescent="0.2">
      <c r="A529" s="44"/>
      <c r="B529" s="44"/>
      <c r="C529" s="44"/>
      <c r="D529" s="44"/>
      <c r="E529" s="44"/>
      <c r="F529" s="44"/>
      <c r="G529" s="89"/>
      <c r="H529" s="45"/>
      <c r="I529" s="47"/>
      <c r="J529" s="46"/>
      <c r="K529" s="47"/>
      <c r="L529" s="47"/>
      <c r="M529" s="48"/>
      <c r="N529" s="46"/>
      <c r="O529" s="44"/>
      <c r="P529" s="47"/>
      <c r="Q529" s="46"/>
      <c r="R529" s="46"/>
      <c r="S529" s="46"/>
      <c r="T529" s="46"/>
      <c r="U529" s="19" t="b">
        <f>N529&gt;___Summary!B532</f>
        <v>0</v>
      </c>
      <c r="V529" s="19" t="b">
        <f t="shared" si="26"/>
        <v>1</v>
      </c>
      <c r="X529" s="43">
        <f t="shared" si="24"/>
        <v>0</v>
      </c>
      <c r="Y529" s="43">
        <f t="shared" si="25"/>
        <v>0</v>
      </c>
    </row>
    <row r="530" spans="1:25" ht="35.1" customHeight="1" x14ac:dyDescent="0.2">
      <c r="A530" s="44"/>
      <c r="B530" s="44"/>
      <c r="C530" s="44"/>
      <c r="D530" s="44"/>
      <c r="E530" s="44"/>
      <c r="F530" s="44"/>
      <c r="G530" s="89"/>
      <c r="H530" s="45"/>
      <c r="I530" s="47"/>
      <c r="J530" s="46"/>
      <c r="K530" s="47"/>
      <c r="L530" s="47"/>
      <c r="M530" s="48"/>
      <c r="N530" s="46"/>
      <c r="O530" s="44"/>
      <c r="P530" s="47"/>
      <c r="Q530" s="46"/>
      <c r="R530" s="46"/>
      <c r="S530" s="46"/>
      <c r="T530" s="46"/>
      <c r="U530" s="19" t="b">
        <f>N530&gt;___Summary!B533</f>
        <v>0</v>
      </c>
      <c r="V530" s="19" t="b">
        <f t="shared" si="26"/>
        <v>1</v>
      </c>
      <c r="X530" s="43">
        <f t="shared" si="24"/>
        <v>0</v>
      </c>
      <c r="Y530" s="43">
        <f t="shared" si="25"/>
        <v>0</v>
      </c>
    </row>
    <row r="531" spans="1:25" ht="35.1" customHeight="1" x14ac:dyDescent="0.2">
      <c r="A531" s="44"/>
      <c r="B531" s="44"/>
      <c r="C531" s="44"/>
      <c r="D531" s="44"/>
      <c r="E531" s="44"/>
      <c r="F531" s="44"/>
      <c r="G531" s="89"/>
      <c r="H531" s="45"/>
      <c r="I531" s="47"/>
      <c r="J531" s="46"/>
      <c r="K531" s="47"/>
      <c r="L531" s="47"/>
      <c r="M531" s="48"/>
      <c r="N531" s="46"/>
      <c r="O531" s="44"/>
      <c r="P531" s="47"/>
      <c r="Q531" s="46"/>
      <c r="R531" s="46"/>
      <c r="S531" s="46"/>
      <c r="T531" s="46"/>
      <c r="U531" s="19" t="b">
        <f>N531&gt;___Summary!B534</f>
        <v>0</v>
      </c>
      <c r="V531" s="19" t="b">
        <f t="shared" si="26"/>
        <v>1</v>
      </c>
      <c r="X531" s="43">
        <f t="shared" si="24"/>
        <v>0</v>
      </c>
      <c r="Y531" s="43">
        <f t="shared" si="25"/>
        <v>0</v>
      </c>
    </row>
    <row r="532" spans="1:25" ht="35.1" customHeight="1" x14ac:dyDescent="0.2">
      <c r="A532" s="44"/>
      <c r="B532" s="44"/>
      <c r="C532" s="44"/>
      <c r="D532" s="44"/>
      <c r="E532" s="44"/>
      <c r="F532" s="44"/>
      <c r="G532" s="89"/>
      <c r="H532" s="45"/>
      <c r="I532" s="47"/>
      <c r="J532" s="46"/>
      <c r="K532" s="47"/>
      <c r="L532" s="47"/>
      <c r="M532" s="48"/>
      <c r="N532" s="46"/>
      <c r="O532" s="44"/>
      <c r="P532" s="47"/>
      <c r="Q532" s="46"/>
      <c r="R532" s="46"/>
      <c r="S532" s="46"/>
      <c r="T532" s="46"/>
      <c r="U532" s="19" t="b">
        <f>N532&gt;___Summary!B535</f>
        <v>0</v>
      </c>
      <c r="V532" s="19" t="b">
        <f t="shared" si="26"/>
        <v>1</v>
      </c>
      <c r="X532" s="43">
        <f t="shared" si="24"/>
        <v>0</v>
      </c>
      <c r="Y532" s="43">
        <f t="shared" si="25"/>
        <v>0</v>
      </c>
    </row>
    <row r="533" spans="1:25" ht="35.1" customHeight="1" x14ac:dyDescent="0.2">
      <c r="A533" s="44"/>
      <c r="B533" s="44"/>
      <c r="C533" s="44"/>
      <c r="D533" s="44"/>
      <c r="E533" s="44"/>
      <c r="F533" s="44"/>
      <c r="G533" s="89"/>
      <c r="H533" s="45"/>
      <c r="I533" s="47"/>
      <c r="J533" s="46"/>
      <c r="K533" s="47"/>
      <c r="L533" s="47"/>
      <c r="M533" s="48"/>
      <c r="N533" s="46"/>
      <c r="O533" s="44"/>
      <c r="P533" s="47"/>
      <c r="Q533" s="46"/>
      <c r="R533" s="46"/>
      <c r="S533" s="46"/>
      <c r="T533" s="46"/>
      <c r="U533" s="19" t="b">
        <f>N533&gt;___Summary!B536</f>
        <v>0</v>
      </c>
      <c r="V533" s="19" t="b">
        <f t="shared" si="26"/>
        <v>1</v>
      </c>
      <c r="X533" s="43">
        <f t="shared" si="24"/>
        <v>0</v>
      </c>
      <c r="Y533" s="43">
        <f t="shared" si="25"/>
        <v>0</v>
      </c>
    </row>
    <row r="534" spans="1:25" ht="35.1" customHeight="1" x14ac:dyDescent="0.2">
      <c r="A534" s="44"/>
      <c r="B534" s="44"/>
      <c r="C534" s="44"/>
      <c r="D534" s="44"/>
      <c r="E534" s="44"/>
      <c r="F534" s="44"/>
      <c r="G534" s="89"/>
      <c r="H534" s="45"/>
      <c r="I534" s="47"/>
      <c r="J534" s="46"/>
      <c r="K534" s="47"/>
      <c r="L534" s="47"/>
      <c r="M534" s="48"/>
      <c r="N534" s="46"/>
      <c r="O534" s="44"/>
      <c r="P534" s="47"/>
      <c r="Q534" s="46"/>
      <c r="R534" s="46"/>
      <c r="S534" s="46"/>
      <c r="T534" s="46"/>
      <c r="U534" s="19" t="b">
        <f>N534&gt;___Summary!B537</f>
        <v>0</v>
      </c>
      <c r="V534" s="19" t="b">
        <f t="shared" si="26"/>
        <v>1</v>
      </c>
      <c r="X534" s="43">
        <f t="shared" si="24"/>
        <v>0</v>
      </c>
      <c r="Y534" s="43">
        <f t="shared" si="25"/>
        <v>0</v>
      </c>
    </row>
    <row r="535" spans="1:25" ht="35.1" customHeight="1" x14ac:dyDescent="0.2">
      <c r="A535" s="44"/>
      <c r="B535" s="44"/>
      <c r="C535" s="44"/>
      <c r="D535" s="44"/>
      <c r="E535" s="44"/>
      <c r="F535" s="44"/>
      <c r="G535" s="89"/>
      <c r="H535" s="45"/>
      <c r="I535" s="47"/>
      <c r="J535" s="46"/>
      <c r="K535" s="47"/>
      <c r="L535" s="47"/>
      <c r="M535" s="48"/>
      <c r="N535" s="46"/>
      <c r="O535" s="44"/>
      <c r="P535" s="47"/>
      <c r="Q535" s="46"/>
      <c r="R535" s="46"/>
      <c r="S535" s="46"/>
      <c r="T535" s="46"/>
      <c r="U535" s="19" t="b">
        <f>N535&gt;___Summary!B538</f>
        <v>0</v>
      </c>
      <c r="V535" s="19" t="b">
        <f t="shared" si="26"/>
        <v>1</v>
      </c>
      <c r="X535" s="43">
        <f t="shared" si="24"/>
        <v>0</v>
      </c>
      <c r="Y535" s="43">
        <f t="shared" si="25"/>
        <v>0</v>
      </c>
    </row>
    <row r="536" spans="1:25" ht="35.1" customHeight="1" x14ac:dyDescent="0.2">
      <c r="A536" s="44"/>
      <c r="B536" s="44"/>
      <c r="C536" s="44"/>
      <c r="D536" s="44"/>
      <c r="E536" s="44"/>
      <c r="F536" s="44"/>
      <c r="G536" s="89"/>
      <c r="H536" s="45"/>
      <c r="I536" s="47"/>
      <c r="J536" s="46"/>
      <c r="K536" s="47"/>
      <c r="L536" s="47"/>
      <c r="M536" s="48"/>
      <c r="N536" s="46"/>
      <c r="O536" s="44"/>
      <c r="P536" s="47"/>
      <c r="Q536" s="46"/>
      <c r="R536" s="46"/>
      <c r="S536" s="46"/>
      <c r="T536" s="46"/>
      <c r="U536" s="19" t="b">
        <f>N536&gt;___Summary!B539</f>
        <v>0</v>
      </c>
      <c r="V536" s="19" t="b">
        <f t="shared" si="26"/>
        <v>1</v>
      </c>
      <c r="X536" s="43">
        <f t="shared" si="24"/>
        <v>0</v>
      </c>
      <c r="Y536" s="43">
        <f t="shared" si="25"/>
        <v>0</v>
      </c>
    </row>
    <row r="537" spans="1:25" ht="35.1" customHeight="1" x14ac:dyDescent="0.2">
      <c r="A537" s="44"/>
      <c r="B537" s="44"/>
      <c r="C537" s="44"/>
      <c r="D537" s="44"/>
      <c r="E537" s="44"/>
      <c r="F537" s="44"/>
      <c r="G537" s="89"/>
      <c r="H537" s="45"/>
      <c r="I537" s="47"/>
      <c r="J537" s="46"/>
      <c r="K537" s="47"/>
      <c r="L537" s="47"/>
      <c r="M537" s="48"/>
      <c r="N537" s="46"/>
      <c r="O537" s="44"/>
      <c r="P537" s="47"/>
      <c r="Q537" s="46"/>
      <c r="R537" s="46"/>
      <c r="S537" s="46"/>
      <c r="T537" s="46"/>
      <c r="U537" s="19" t="b">
        <f>N537&gt;___Summary!B540</f>
        <v>0</v>
      </c>
      <c r="V537" s="19" t="b">
        <f t="shared" si="26"/>
        <v>1</v>
      </c>
      <c r="X537" s="43">
        <f t="shared" si="24"/>
        <v>0</v>
      </c>
      <c r="Y537" s="43">
        <f t="shared" si="25"/>
        <v>0</v>
      </c>
    </row>
    <row r="538" spans="1:25" ht="35.1" customHeight="1" x14ac:dyDescent="0.2">
      <c r="A538" s="44"/>
      <c r="B538" s="44"/>
      <c r="C538" s="44"/>
      <c r="D538" s="44"/>
      <c r="E538" s="44"/>
      <c r="F538" s="44"/>
      <c r="G538" s="89"/>
      <c r="H538" s="45"/>
      <c r="I538" s="47"/>
      <c r="J538" s="46"/>
      <c r="K538" s="47"/>
      <c r="L538" s="47"/>
      <c r="M538" s="48"/>
      <c r="N538" s="46"/>
      <c r="O538" s="44"/>
      <c r="P538" s="47"/>
      <c r="Q538" s="46"/>
      <c r="R538" s="46"/>
      <c r="S538" s="46"/>
      <c r="T538" s="46"/>
      <c r="U538" s="19" t="b">
        <f>N538&gt;___Summary!B541</f>
        <v>0</v>
      </c>
      <c r="V538" s="19" t="b">
        <f t="shared" si="26"/>
        <v>1</v>
      </c>
      <c r="X538" s="43">
        <f t="shared" si="24"/>
        <v>0</v>
      </c>
      <c r="Y538" s="43">
        <f t="shared" si="25"/>
        <v>0</v>
      </c>
    </row>
    <row r="539" spans="1:25" ht="35.1" customHeight="1" x14ac:dyDescent="0.2">
      <c r="A539" s="44"/>
      <c r="B539" s="44"/>
      <c r="C539" s="44"/>
      <c r="D539" s="44"/>
      <c r="E539" s="44"/>
      <c r="F539" s="44"/>
      <c r="G539" s="89"/>
      <c r="H539" s="45"/>
      <c r="I539" s="47"/>
      <c r="J539" s="46"/>
      <c r="K539" s="47"/>
      <c r="L539" s="47"/>
      <c r="M539" s="48"/>
      <c r="N539" s="46"/>
      <c r="O539" s="44"/>
      <c r="P539" s="47"/>
      <c r="Q539" s="46"/>
      <c r="R539" s="46"/>
      <c r="S539" s="46"/>
      <c r="T539" s="46"/>
      <c r="U539" s="19" t="b">
        <f>N539&gt;___Summary!B542</f>
        <v>0</v>
      </c>
      <c r="V539" s="19" t="b">
        <f t="shared" si="26"/>
        <v>1</v>
      </c>
      <c r="X539" s="43">
        <f t="shared" si="24"/>
        <v>0</v>
      </c>
      <c r="Y539" s="43">
        <f t="shared" si="25"/>
        <v>0</v>
      </c>
    </row>
    <row r="540" spans="1:25" ht="35.1" customHeight="1" x14ac:dyDescent="0.2">
      <c r="A540" s="44"/>
      <c r="B540" s="44"/>
      <c r="C540" s="44"/>
      <c r="D540" s="44"/>
      <c r="E540" s="44"/>
      <c r="F540" s="44"/>
      <c r="G540" s="89"/>
      <c r="H540" s="45"/>
      <c r="I540" s="47"/>
      <c r="J540" s="46"/>
      <c r="K540" s="47"/>
      <c r="L540" s="47"/>
      <c r="M540" s="48"/>
      <c r="N540" s="46"/>
      <c r="O540" s="44"/>
      <c r="P540" s="47"/>
      <c r="Q540" s="46"/>
      <c r="R540" s="46"/>
      <c r="S540" s="46"/>
      <c r="T540" s="46"/>
      <c r="U540" s="19" t="b">
        <f>N540&gt;___Summary!B543</f>
        <v>0</v>
      </c>
      <c r="V540" s="19" t="b">
        <f t="shared" si="26"/>
        <v>1</v>
      </c>
      <c r="X540" s="43">
        <f t="shared" si="24"/>
        <v>0</v>
      </c>
      <c r="Y540" s="43">
        <f t="shared" si="25"/>
        <v>0</v>
      </c>
    </row>
    <row r="541" spans="1:25" ht="35.1" customHeight="1" x14ac:dyDescent="0.2">
      <c r="A541" s="44"/>
      <c r="B541" s="44"/>
      <c r="C541" s="44"/>
      <c r="D541" s="44"/>
      <c r="E541" s="44"/>
      <c r="F541" s="44"/>
      <c r="G541" s="89"/>
      <c r="H541" s="45"/>
      <c r="I541" s="47"/>
      <c r="J541" s="46"/>
      <c r="K541" s="47"/>
      <c r="L541" s="47"/>
      <c r="M541" s="48"/>
      <c r="N541" s="46"/>
      <c r="O541" s="44"/>
      <c r="P541" s="47"/>
      <c r="Q541" s="46"/>
      <c r="R541" s="46"/>
      <c r="S541" s="46"/>
      <c r="T541" s="46"/>
      <c r="U541" s="19" t="b">
        <f>N541&gt;___Summary!B544</f>
        <v>0</v>
      </c>
      <c r="V541" s="19" t="b">
        <f t="shared" si="26"/>
        <v>1</v>
      </c>
      <c r="X541" s="43">
        <f t="shared" si="24"/>
        <v>0</v>
      </c>
      <c r="Y541" s="43">
        <f t="shared" si="25"/>
        <v>0</v>
      </c>
    </row>
    <row r="542" spans="1:25" ht="35.1" customHeight="1" x14ac:dyDescent="0.2">
      <c r="A542" s="44"/>
      <c r="B542" s="44"/>
      <c r="C542" s="44"/>
      <c r="D542" s="44"/>
      <c r="E542" s="44"/>
      <c r="F542" s="44"/>
      <c r="G542" s="89"/>
      <c r="H542" s="45"/>
      <c r="I542" s="47"/>
      <c r="J542" s="46"/>
      <c r="K542" s="47"/>
      <c r="L542" s="47"/>
      <c r="M542" s="48"/>
      <c r="N542" s="46"/>
      <c r="O542" s="44"/>
      <c r="P542" s="47"/>
      <c r="Q542" s="46"/>
      <c r="R542" s="46"/>
      <c r="S542" s="46"/>
      <c r="T542" s="46"/>
      <c r="U542" s="19" t="b">
        <f>N542&gt;___Summary!B545</f>
        <v>0</v>
      </c>
      <c r="V542" s="19" t="b">
        <f t="shared" si="26"/>
        <v>1</v>
      </c>
      <c r="X542" s="43">
        <f t="shared" si="24"/>
        <v>0</v>
      </c>
      <c r="Y542" s="43">
        <f t="shared" si="25"/>
        <v>0</v>
      </c>
    </row>
    <row r="543" spans="1:25" ht="35.1" customHeight="1" x14ac:dyDescent="0.2">
      <c r="A543" s="44"/>
      <c r="B543" s="44"/>
      <c r="C543" s="44"/>
      <c r="D543" s="44"/>
      <c r="E543" s="44"/>
      <c r="F543" s="44"/>
      <c r="G543" s="89"/>
      <c r="H543" s="45"/>
      <c r="I543" s="47"/>
      <c r="J543" s="46"/>
      <c r="K543" s="47"/>
      <c r="L543" s="47"/>
      <c r="M543" s="48"/>
      <c r="N543" s="46"/>
      <c r="O543" s="44"/>
      <c r="P543" s="47"/>
      <c r="Q543" s="46"/>
      <c r="R543" s="46"/>
      <c r="S543" s="46"/>
      <c r="T543" s="46"/>
      <c r="U543" s="19" t="b">
        <f>N543&gt;___Summary!B546</f>
        <v>0</v>
      </c>
      <c r="V543" s="19" t="b">
        <f t="shared" si="26"/>
        <v>1</v>
      </c>
      <c r="X543" s="43">
        <f t="shared" si="24"/>
        <v>0</v>
      </c>
      <c r="Y543" s="43">
        <f t="shared" si="25"/>
        <v>0</v>
      </c>
    </row>
    <row r="544" spans="1:25" ht="35.1" customHeight="1" x14ac:dyDescent="0.2">
      <c r="A544" s="44"/>
      <c r="B544" s="44"/>
      <c r="C544" s="44"/>
      <c r="D544" s="44"/>
      <c r="E544" s="44"/>
      <c r="F544" s="44"/>
      <c r="G544" s="89"/>
      <c r="H544" s="45"/>
      <c r="I544" s="47"/>
      <c r="J544" s="46"/>
      <c r="K544" s="47"/>
      <c r="L544" s="47"/>
      <c r="M544" s="48"/>
      <c r="N544" s="46"/>
      <c r="O544" s="44"/>
      <c r="P544" s="47"/>
      <c r="Q544" s="46"/>
      <c r="R544" s="46"/>
      <c r="S544" s="46"/>
      <c r="T544" s="46"/>
      <c r="U544" s="19" t="b">
        <f>N544&gt;___Summary!B547</f>
        <v>0</v>
      </c>
      <c r="V544" s="19" t="b">
        <f t="shared" si="26"/>
        <v>1</v>
      </c>
      <c r="X544" s="43">
        <f t="shared" si="24"/>
        <v>0</v>
      </c>
      <c r="Y544" s="43">
        <f t="shared" si="25"/>
        <v>0</v>
      </c>
    </row>
    <row r="545" spans="1:25" ht="35.1" customHeight="1" x14ac:dyDescent="0.2">
      <c r="A545" s="44"/>
      <c r="B545" s="44"/>
      <c r="C545" s="44"/>
      <c r="D545" s="44"/>
      <c r="E545" s="44"/>
      <c r="F545" s="44"/>
      <c r="G545" s="89"/>
      <c r="H545" s="45"/>
      <c r="I545" s="47"/>
      <c r="J545" s="46"/>
      <c r="K545" s="47"/>
      <c r="L545" s="47"/>
      <c r="M545" s="48"/>
      <c r="N545" s="46"/>
      <c r="O545" s="44"/>
      <c r="P545" s="47"/>
      <c r="Q545" s="46"/>
      <c r="R545" s="46"/>
      <c r="S545" s="46"/>
      <c r="T545" s="46"/>
      <c r="U545" s="19" t="b">
        <f>N545&gt;___Summary!B548</f>
        <v>0</v>
      </c>
      <c r="V545" s="19" t="b">
        <f t="shared" si="26"/>
        <v>1</v>
      </c>
      <c r="X545" s="43">
        <f t="shared" si="24"/>
        <v>0</v>
      </c>
      <c r="Y545" s="43">
        <f t="shared" si="25"/>
        <v>0</v>
      </c>
    </row>
    <row r="546" spans="1:25" ht="35.1" customHeight="1" x14ac:dyDescent="0.2">
      <c r="A546" s="44"/>
      <c r="B546" s="44"/>
      <c r="C546" s="44"/>
      <c r="D546" s="44"/>
      <c r="E546" s="44"/>
      <c r="F546" s="44"/>
      <c r="G546" s="89"/>
      <c r="H546" s="45"/>
      <c r="I546" s="47"/>
      <c r="J546" s="46"/>
      <c r="K546" s="47"/>
      <c r="L546" s="47"/>
      <c r="M546" s="48"/>
      <c r="N546" s="46"/>
      <c r="O546" s="44"/>
      <c r="P546" s="47"/>
      <c r="Q546" s="46"/>
      <c r="R546" s="46"/>
      <c r="S546" s="46"/>
      <c r="T546" s="46"/>
      <c r="U546" s="19" t="b">
        <f>N546&gt;___Summary!B549</f>
        <v>0</v>
      </c>
      <c r="V546" s="19" t="b">
        <f t="shared" si="26"/>
        <v>1</v>
      </c>
      <c r="X546" s="43">
        <f t="shared" si="24"/>
        <v>0</v>
      </c>
      <c r="Y546" s="43">
        <f t="shared" si="25"/>
        <v>0</v>
      </c>
    </row>
    <row r="547" spans="1:25" ht="35.1" customHeight="1" x14ac:dyDescent="0.2">
      <c r="A547" s="44"/>
      <c r="B547" s="44"/>
      <c r="C547" s="44"/>
      <c r="D547" s="44"/>
      <c r="E547" s="44"/>
      <c r="F547" s="44"/>
      <c r="G547" s="89"/>
      <c r="H547" s="45"/>
      <c r="I547" s="47"/>
      <c r="J547" s="46"/>
      <c r="K547" s="47"/>
      <c r="L547" s="47"/>
      <c r="M547" s="48"/>
      <c r="N547" s="46"/>
      <c r="O547" s="44"/>
      <c r="P547" s="47"/>
      <c r="Q547" s="46"/>
      <c r="R547" s="46"/>
      <c r="S547" s="46"/>
      <c r="T547" s="46"/>
      <c r="U547" s="19" t="b">
        <f>N547&gt;___Summary!B550</f>
        <v>0</v>
      </c>
      <c r="V547" s="19" t="b">
        <f t="shared" si="26"/>
        <v>1</v>
      </c>
      <c r="X547" s="43">
        <f t="shared" si="24"/>
        <v>0</v>
      </c>
      <c r="Y547" s="43">
        <f t="shared" si="25"/>
        <v>0</v>
      </c>
    </row>
    <row r="548" spans="1:25" ht="35.1" customHeight="1" x14ac:dyDescent="0.2">
      <c r="A548" s="44"/>
      <c r="B548" s="44"/>
      <c r="C548" s="44"/>
      <c r="D548" s="44"/>
      <c r="E548" s="44"/>
      <c r="F548" s="44"/>
      <c r="G548" s="89"/>
      <c r="H548" s="45"/>
      <c r="I548" s="47"/>
      <c r="J548" s="46"/>
      <c r="K548" s="47"/>
      <c r="L548" s="47"/>
      <c r="M548" s="48"/>
      <c r="N548" s="46"/>
      <c r="O548" s="44"/>
      <c r="P548" s="47"/>
      <c r="Q548" s="46"/>
      <c r="R548" s="46"/>
      <c r="S548" s="46"/>
      <c r="T548" s="46"/>
      <c r="U548" s="19" t="b">
        <f>N548&gt;___Summary!B551</f>
        <v>0</v>
      </c>
      <c r="V548" s="19" t="b">
        <f t="shared" si="26"/>
        <v>1</v>
      </c>
      <c r="X548" s="43">
        <f t="shared" si="24"/>
        <v>0</v>
      </c>
      <c r="Y548" s="43">
        <f t="shared" si="25"/>
        <v>0</v>
      </c>
    </row>
    <row r="549" spans="1:25" ht="35.1" customHeight="1" x14ac:dyDescent="0.2">
      <c r="A549" s="44"/>
      <c r="B549" s="44"/>
      <c r="C549" s="44"/>
      <c r="D549" s="44"/>
      <c r="E549" s="44"/>
      <c r="F549" s="44"/>
      <c r="G549" s="89"/>
      <c r="H549" s="45"/>
      <c r="I549" s="47"/>
      <c r="J549" s="46"/>
      <c r="K549" s="47"/>
      <c r="L549" s="47"/>
      <c r="M549" s="48"/>
      <c r="N549" s="46"/>
      <c r="O549" s="44"/>
      <c r="P549" s="47"/>
      <c r="Q549" s="46"/>
      <c r="R549" s="46"/>
      <c r="S549" s="46"/>
      <c r="T549" s="46"/>
      <c r="U549" s="19" t="b">
        <f>N549&gt;___Summary!B552</f>
        <v>0</v>
      </c>
      <c r="V549" s="19" t="b">
        <f t="shared" si="26"/>
        <v>1</v>
      </c>
      <c r="X549" s="43">
        <f t="shared" si="24"/>
        <v>0</v>
      </c>
      <c r="Y549" s="43">
        <f t="shared" si="25"/>
        <v>0</v>
      </c>
    </row>
    <row r="550" spans="1:25" ht="35.1" customHeight="1" x14ac:dyDescent="0.2">
      <c r="A550" s="44"/>
      <c r="B550" s="44"/>
      <c r="C550" s="44"/>
      <c r="D550" s="44"/>
      <c r="E550" s="44"/>
      <c r="F550" s="44"/>
      <c r="G550" s="89"/>
      <c r="H550" s="45"/>
      <c r="I550" s="47"/>
      <c r="J550" s="46"/>
      <c r="K550" s="47"/>
      <c r="L550" s="47"/>
      <c r="M550" s="48"/>
      <c r="N550" s="46"/>
      <c r="O550" s="44"/>
      <c r="P550" s="47"/>
      <c r="Q550" s="46"/>
      <c r="R550" s="46"/>
      <c r="S550" s="46"/>
      <c r="T550" s="46"/>
      <c r="U550" s="19" t="b">
        <f>N550&gt;___Summary!B553</f>
        <v>0</v>
      </c>
      <c r="V550" s="19" t="b">
        <f t="shared" si="26"/>
        <v>1</v>
      </c>
      <c r="X550" s="43">
        <f t="shared" si="24"/>
        <v>0</v>
      </c>
      <c r="Y550" s="43">
        <f t="shared" si="25"/>
        <v>0</v>
      </c>
    </row>
    <row r="551" spans="1:25" ht="35.1" customHeight="1" x14ac:dyDescent="0.2">
      <c r="A551" s="44"/>
      <c r="B551" s="44"/>
      <c r="C551" s="44"/>
      <c r="D551" s="44"/>
      <c r="E551" s="44"/>
      <c r="F551" s="44"/>
      <c r="G551" s="89"/>
      <c r="H551" s="45"/>
      <c r="I551" s="47"/>
      <c r="J551" s="46"/>
      <c r="K551" s="47"/>
      <c r="L551" s="47"/>
      <c r="M551" s="48"/>
      <c r="N551" s="46"/>
      <c r="O551" s="44"/>
      <c r="P551" s="47"/>
      <c r="Q551" s="46"/>
      <c r="R551" s="46"/>
      <c r="S551" s="46"/>
      <c r="T551" s="46"/>
      <c r="U551" s="19" t="b">
        <f>N551&gt;___Summary!B554</f>
        <v>0</v>
      </c>
      <c r="V551" s="19" t="b">
        <f t="shared" si="26"/>
        <v>1</v>
      </c>
      <c r="X551" s="43">
        <f t="shared" si="24"/>
        <v>0</v>
      </c>
      <c r="Y551" s="43">
        <f t="shared" si="25"/>
        <v>0</v>
      </c>
    </row>
    <row r="552" spans="1:25" ht="35.1" customHeight="1" x14ac:dyDescent="0.2">
      <c r="A552" s="44"/>
      <c r="B552" s="44"/>
      <c r="C552" s="44"/>
      <c r="D552" s="44"/>
      <c r="E552" s="44"/>
      <c r="F552" s="44"/>
      <c r="G552" s="89"/>
      <c r="H552" s="45"/>
      <c r="I552" s="47"/>
      <c r="J552" s="46"/>
      <c r="K552" s="47"/>
      <c r="L552" s="47"/>
      <c r="M552" s="48"/>
      <c r="N552" s="46"/>
      <c r="O552" s="44"/>
      <c r="P552" s="47"/>
      <c r="Q552" s="46"/>
      <c r="R552" s="46"/>
      <c r="S552" s="46"/>
      <c r="T552" s="46"/>
      <c r="U552" s="19" t="b">
        <f>N552&gt;___Summary!B555</f>
        <v>0</v>
      </c>
      <c r="V552" s="19" t="b">
        <f t="shared" si="26"/>
        <v>1</v>
      </c>
      <c r="X552" s="43">
        <f t="shared" si="24"/>
        <v>0</v>
      </c>
      <c r="Y552" s="43">
        <f t="shared" si="25"/>
        <v>0</v>
      </c>
    </row>
    <row r="553" spans="1:25" ht="35.1" customHeight="1" x14ac:dyDescent="0.2">
      <c r="A553" s="44"/>
      <c r="B553" s="44"/>
      <c r="C553" s="44"/>
      <c r="D553" s="44"/>
      <c r="E553" s="44"/>
      <c r="F553" s="44"/>
      <c r="G553" s="89"/>
      <c r="H553" s="45"/>
      <c r="I553" s="47"/>
      <c r="J553" s="46"/>
      <c r="K553" s="47"/>
      <c r="L553" s="47"/>
      <c r="M553" s="48"/>
      <c r="N553" s="46"/>
      <c r="O553" s="44"/>
      <c r="P553" s="47"/>
      <c r="Q553" s="46"/>
      <c r="R553" s="46"/>
      <c r="S553" s="46"/>
      <c r="T553" s="46"/>
      <c r="U553" s="19" t="b">
        <f>N553&gt;___Summary!B556</f>
        <v>0</v>
      </c>
      <c r="V553" s="19" t="b">
        <f t="shared" si="26"/>
        <v>1</v>
      </c>
      <c r="X553" s="43">
        <f t="shared" si="24"/>
        <v>0</v>
      </c>
      <c r="Y553" s="43">
        <f t="shared" si="25"/>
        <v>0</v>
      </c>
    </row>
    <row r="554" spans="1:25" ht="35.1" customHeight="1" x14ac:dyDescent="0.2">
      <c r="A554" s="44"/>
      <c r="B554" s="44"/>
      <c r="C554" s="44"/>
      <c r="D554" s="44"/>
      <c r="E554" s="44"/>
      <c r="F554" s="44"/>
      <c r="G554" s="89"/>
      <c r="H554" s="45"/>
      <c r="I554" s="47"/>
      <c r="J554" s="46"/>
      <c r="K554" s="47"/>
      <c r="L554" s="47"/>
      <c r="M554" s="48"/>
      <c r="N554" s="46"/>
      <c r="O554" s="44"/>
      <c r="P554" s="47"/>
      <c r="Q554" s="46"/>
      <c r="R554" s="46"/>
      <c r="S554" s="46"/>
      <c r="T554" s="46"/>
      <c r="U554" s="19" t="b">
        <f>N554&gt;___Summary!B557</f>
        <v>0</v>
      </c>
      <c r="V554" s="19" t="b">
        <f t="shared" si="26"/>
        <v>1</v>
      </c>
      <c r="X554" s="43">
        <f t="shared" si="24"/>
        <v>0</v>
      </c>
      <c r="Y554" s="43">
        <f t="shared" si="25"/>
        <v>0</v>
      </c>
    </row>
    <row r="555" spans="1:25" ht="35.1" customHeight="1" x14ac:dyDescent="0.2">
      <c r="A555" s="44"/>
      <c r="B555" s="44"/>
      <c r="C555" s="44"/>
      <c r="D555" s="44"/>
      <c r="E555" s="44"/>
      <c r="F555" s="44"/>
      <c r="G555" s="89"/>
      <c r="H555" s="45"/>
      <c r="I555" s="47"/>
      <c r="J555" s="46"/>
      <c r="K555" s="47"/>
      <c r="L555" s="47"/>
      <c r="M555" s="48"/>
      <c r="N555" s="46"/>
      <c r="O555" s="44"/>
      <c r="P555" s="47"/>
      <c r="Q555" s="46"/>
      <c r="R555" s="46"/>
      <c r="S555" s="46"/>
      <c r="T555" s="46"/>
      <c r="U555" s="19" t="b">
        <f>N555&gt;___Summary!B558</f>
        <v>0</v>
      </c>
      <c r="V555" s="19" t="b">
        <f t="shared" si="26"/>
        <v>1</v>
      </c>
      <c r="X555" s="43">
        <f t="shared" si="24"/>
        <v>0</v>
      </c>
      <c r="Y555" s="43">
        <f t="shared" si="25"/>
        <v>0</v>
      </c>
    </row>
    <row r="556" spans="1:25" ht="35.1" customHeight="1" x14ac:dyDescent="0.2">
      <c r="A556" s="44"/>
      <c r="B556" s="44"/>
      <c r="C556" s="44"/>
      <c r="D556" s="44"/>
      <c r="E556" s="44"/>
      <c r="F556" s="44"/>
      <c r="G556" s="89"/>
      <c r="H556" s="45"/>
      <c r="I556" s="47"/>
      <c r="J556" s="46"/>
      <c r="K556" s="47"/>
      <c r="L556" s="47"/>
      <c r="M556" s="48"/>
      <c r="N556" s="46"/>
      <c r="O556" s="44"/>
      <c r="P556" s="47"/>
      <c r="Q556" s="46"/>
      <c r="R556" s="46"/>
      <c r="S556" s="46"/>
      <c r="T556" s="46"/>
      <c r="U556" s="19" t="b">
        <f>N556&gt;___Summary!B559</f>
        <v>0</v>
      </c>
      <c r="V556" s="19" t="b">
        <f t="shared" si="26"/>
        <v>1</v>
      </c>
      <c r="X556" s="43">
        <f t="shared" si="24"/>
        <v>0</v>
      </c>
      <c r="Y556" s="43">
        <f t="shared" si="25"/>
        <v>0</v>
      </c>
    </row>
    <row r="557" spans="1:25" ht="35.1" customHeight="1" x14ac:dyDescent="0.2">
      <c r="A557" s="44"/>
      <c r="B557" s="44"/>
      <c r="C557" s="44"/>
      <c r="D557" s="44"/>
      <c r="E557" s="44"/>
      <c r="F557" s="44"/>
      <c r="G557" s="89"/>
      <c r="H557" s="45"/>
      <c r="I557" s="47"/>
      <c r="J557" s="46"/>
      <c r="K557" s="47"/>
      <c r="L557" s="47"/>
      <c r="M557" s="48"/>
      <c r="N557" s="46"/>
      <c r="O557" s="44"/>
      <c r="P557" s="47"/>
      <c r="Q557" s="46"/>
      <c r="R557" s="46"/>
      <c r="S557" s="46"/>
      <c r="T557" s="46"/>
      <c r="U557" s="19" t="b">
        <f>N557&gt;___Summary!B560</f>
        <v>0</v>
      </c>
      <c r="V557" s="19" t="b">
        <f t="shared" si="26"/>
        <v>1</v>
      </c>
      <c r="X557" s="43">
        <f t="shared" si="24"/>
        <v>0</v>
      </c>
      <c r="Y557" s="43">
        <f t="shared" si="25"/>
        <v>0</v>
      </c>
    </row>
    <row r="558" spans="1:25" ht="35.1" customHeight="1" x14ac:dyDescent="0.2">
      <c r="A558" s="44"/>
      <c r="B558" s="44"/>
      <c r="C558" s="44"/>
      <c r="D558" s="44"/>
      <c r="E558" s="44"/>
      <c r="F558" s="44"/>
      <c r="G558" s="89"/>
      <c r="H558" s="45"/>
      <c r="I558" s="47"/>
      <c r="J558" s="46"/>
      <c r="K558" s="47"/>
      <c r="L558" s="47"/>
      <c r="M558" s="48"/>
      <c r="N558" s="46"/>
      <c r="O558" s="44"/>
      <c r="P558" s="47"/>
      <c r="Q558" s="46"/>
      <c r="R558" s="46"/>
      <c r="S558" s="46"/>
      <c r="T558" s="46"/>
      <c r="U558" s="19" t="b">
        <f>N558&gt;___Summary!B561</f>
        <v>0</v>
      </c>
      <c r="V558" s="19" t="b">
        <f t="shared" si="26"/>
        <v>1</v>
      </c>
      <c r="X558" s="43">
        <f t="shared" si="24"/>
        <v>0</v>
      </c>
      <c r="Y558" s="43">
        <f t="shared" si="25"/>
        <v>0</v>
      </c>
    </row>
    <row r="559" spans="1:25" ht="35.1" customHeight="1" x14ac:dyDescent="0.2">
      <c r="A559" s="44"/>
      <c r="B559" s="44"/>
      <c r="C559" s="44"/>
      <c r="D559" s="44"/>
      <c r="E559" s="44"/>
      <c r="F559" s="44"/>
      <c r="G559" s="89"/>
      <c r="H559" s="45"/>
      <c r="I559" s="47"/>
      <c r="J559" s="46"/>
      <c r="K559" s="47"/>
      <c r="L559" s="47"/>
      <c r="M559" s="48"/>
      <c r="N559" s="46"/>
      <c r="O559" s="44"/>
      <c r="P559" s="47"/>
      <c r="Q559" s="46"/>
      <c r="R559" s="46"/>
      <c r="S559" s="46"/>
      <c r="T559" s="46"/>
      <c r="U559" s="19" t="b">
        <f>N559&gt;___Summary!B562</f>
        <v>0</v>
      </c>
      <c r="V559" s="19" t="b">
        <f t="shared" si="26"/>
        <v>1</v>
      </c>
      <c r="X559" s="43">
        <f t="shared" si="24"/>
        <v>0</v>
      </c>
      <c r="Y559" s="43">
        <f t="shared" si="25"/>
        <v>0</v>
      </c>
    </row>
    <row r="560" spans="1:25" ht="35.1" customHeight="1" x14ac:dyDescent="0.2">
      <c r="A560" s="44"/>
      <c r="B560" s="44"/>
      <c r="C560" s="44"/>
      <c r="D560" s="44"/>
      <c r="E560" s="44"/>
      <c r="F560" s="44"/>
      <c r="G560" s="89"/>
      <c r="H560" s="45"/>
      <c r="I560" s="47"/>
      <c r="J560" s="46"/>
      <c r="K560" s="47"/>
      <c r="L560" s="47"/>
      <c r="M560" s="48"/>
      <c r="N560" s="46"/>
      <c r="O560" s="44"/>
      <c r="P560" s="47"/>
      <c r="Q560" s="46"/>
      <c r="R560" s="46"/>
      <c r="S560" s="46"/>
      <c r="T560" s="46"/>
      <c r="U560" s="19" t="b">
        <f>N560&gt;___Summary!B563</f>
        <v>0</v>
      </c>
      <c r="V560" s="19" t="b">
        <f t="shared" si="26"/>
        <v>1</v>
      </c>
      <c r="X560" s="43">
        <f t="shared" si="24"/>
        <v>0</v>
      </c>
      <c r="Y560" s="43">
        <f t="shared" si="25"/>
        <v>0</v>
      </c>
    </row>
    <row r="561" spans="1:25" ht="35.1" customHeight="1" x14ac:dyDescent="0.2">
      <c r="A561" s="44"/>
      <c r="B561" s="44"/>
      <c r="C561" s="44"/>
      <c r="D561" s="44"/>
      <c r="E561" s="44"/>
      <c r="F561" s="44"/>
      <c r="G561" s="89"/>
      <c r="H561" s="45"/>
      <c r="I561" s="47"/>
      <c r="J561" s="46"/>
      <c r="K561" s="47"/>
      <c r="L561" s="47"/>
      <c r="M561" s="48"/>
      <c r="N561" s="46"/>
      <c r="O561" s="44"/>
      <c r="P561" s="47"/>
      <c r="Q561" s="46"/>
      <c r="R561" s="46"/>
      <c r="S561" s="46"/>
      <c r="T561" s="46"/>
      <c r="U561" s="19" t="b">
        <f>N561&gt;___Summary!B564</f>
        <v>0</v>
      </c>
      <c r="V561" s="19" t="b">
        <f t="shared" si="26"/>
        <v>1</v>
      </c>
      <c r="X561" s="43">
        <f t="shared" si="24"/>
        <v>0</v>
      </c>
      <c r="Y561" s="43">
        <f t="shared" si="25"/>
        <v>0</v>
      </c>
    </row>
    <row r="562" spans="1:25" ht="35.1" customHeight="1" x14ac:dyDescent="0.2">
      <c r="A562" s="44"/>
      <c r="B562" s="44"/>
      <c r="C562" s="44"/>
      <c r="D562" s="44"/>
      <c r="E562" s="44"/>
      <c r="F562" s="44"/>
      <c r="G562" s="89"/>
      <c r="H562" s="45"/>
      <c r="I562" s="47"/>
      <c r="J562" s="46"/>
      <c r="K562" s="47"/>
      <c r="L562" s="47"/>
      <c r="M562" s="48"/>
      <c r="N562" s="46"/>
      <c r="O562" s="44"/>
      <c r="P562" s="47"/>
      <c r="Q562" s="46"/>
      <c r="R562" s="46"/>
      <c r="S562" s="46"/>
      <c r="T562" s="46"/>
      <c r="U562" s="19" t="b">
        <f>N562&gt;___Summary!B565</f>
        <v>0</v>
      </c>
      <c r="V562" s="19" t="b">
        <f t="shared" si="26"/>
        <v>1</v>
      </c>
      <c r="X562" s="43">
        <f t="shared" si="24"/>
        <v>0</v>
      </c>
      <c r="Y562" s="43">
        <f t="shared" si="25"/>
        <v>0</v>
      </c>
    </row>
    <row r="563" spans="1:25" ht="35.1" customHeight="1" x14ac:dyDescent="0.2">
      <c r="A563" s="44"/>
      <c r="B563" s="44"/>
      <c r="C563" s="44"/>
      <c r="D563" s="44"/>
      <c r="E563" s="44"/>
      <c r="F563" s="44"/>
      <c r="G563" s="89"/>
      <c r="H563" s="45"/>
      <c r="I563" s="47"/>
      <c r="J563" s="46"/>
      <c r="K563" s="47"/>
      <c r="L563" s="47"/>
      <c r="M563" s="48"/>
      <c r="N563" s="46"/>
      <c r="O563" s="44"/>
      <c r="P563" s="47"/>
      <c r="Q563" s="46"/>
      <c r="R563" s="46"/>
      <c r="S563" s="46"/>
      <c r="T563" s="46"/>
      <c r="U563" s="19" t="b">
        <f>N563&gt;___Summary!B566</f>
        <v>0</v>
      </c>
      <c r="V563" s="19" t="b">
        <f t="shared" si="26"/>
        <v>1</v>
      </c>
      <c r="X563" s="43">
        <f t="shared" si="24"/>
        <v>0</v>
      </c>
      <c r="Y563" s="43">
        <f t="shared" si="25"/>
        <v>0</v>
      </c>
    </row>
    <row r="564" spans="1:25" ht="35.1" customHeight="1" x14ac:dyDescent="0.2">
      <c r="A564" s="44"/>
      <c r="B564" s="44"/>
      <c r="C564" s="44"/>
      <c r="D564" s="44"/>
      <c r="E564" s="44"/>
      <c r="F564" s="44"/>
      <c r="G564" s="89"/>
      <c r="H564" s="45"/>
      <c r="I564" s="47"/>
      <c r="J564" s="46"/>
      <c r="K564" s="47"/>
      <c r="L564" s="47"/>
      <c r="M564" s="48"/>
      <c r="N564" s="46"/>
      <c r="O564" s="44"/>
      <c r="P564" s="47"/>
      <c r="Q564" s="46"/>
      <c r="R564" s="46"/>
      <c r="S564" s="46"/>
      <c r="T564" s="46"/>
      <c r="U564" s="19" t="b">
        <f>N564&gt;___Summary!B567</f>
        <v>0</v>
      </c>
      <c r="V564" s="19" t="b">
        <f t="shared" si="26"/>
        <v>1</v>
      </c>
      <c r="X564" s="43">
        <f t="shared" si="24"/>
        <v>0</v>
      </c>
      <c r="Y564" s="43">
        <f t="shared" si="25"/>
        <v>0</v>
      </c>
    </row>
    <row r="565" spans="1:25" ht="35.1" customHeight="1" x14ac:dyDescent="0.2">
      <c r="A565" s="44"/>
      <c r="B565" s="44"/>
      <c r="C565" s="44"/>
      <c r="D565" s="44"/>
      <c r="E565" s="44"/>
      <c r="F565" s="44"/>
      <c r="G565" s="89"/>
      <c r="H565" s="45"/>
      <c r="I565" s="47"/>
      <c r="J565" s="46"/>
      <c r="K565" s="47"/>
      <c r="L565" s="47"/>
      <c r="M565" s="48"/>
      <c r="N565" s="46"/>
      <c r="O565" s="44"/>
      <c r="P565" s="47"/>
      <c r="Q565" s="46"/>
      <c r="R565" s="46"/>
      <c r="S565" s="46"/>
      <c r="T565" s="46"/>
      <c r="U565" s="19" t="b">
        <f>N565&gt;___Summary!B568</f>
        <v>0</v>
      </c>
      <c r="V565" s="19" t="b">
        <f t="shared" si="26"/>
        <v>1</v>
      </c>
      <c r="X565" s="43">
        <f t="shared" si="24"/>
        <v>0</v>
      </c>
      <c r="Y565" s="43">
        <f t="shared" si="25"/>
        <v>0</v>
      </c>
    </row>
    <row r="566" spans="1:25" ht="35.1" customHeight="1" x14ac:dyDescent="0.2">
      <c r="A566" s="44"/>
      <c r="B566" s="44"/>
      <c r="C566" s="44"/>
      <c r="D566" s="44"/>
      <c r="E566" s="44"/>
      <c r="F566" s="44"/>
      <c r="G566" s="89"/>
      <c r="H566" s="45"/>
      <c r="I566" s="47"/>
      <c r="J566" s="46"/>
      <c r="K566" s="47"/>
      <c r="L566" s="47"/>
      <c r="M566" s="48"/>
      <c r="N566" s="46"/>
      <c r="O566" s="44"/>
      <c r="P566" s="47"/>
      <c r="Q566" s="46"/>
      <c r="R566" s="46"/>
      <c r="S566" s="46"/>
      <c r="T566" s="46"/>
      <c r="U566" s="19" t="b">
        <f>N566&gt;___Summary!B569</f>
        <v>0</v>
      </c>
      <c r="V566" s="19" t="b">
        <f t="shared" si="26"/>
        <v>1</v>
      </c>
      <c r="X566" s="43">
        <f t="shared" si="24"/>
        <v>0</v>
      </c>
      <c r="Y566" s="43">
        <f t="shared" si="25"/>
        <v>0</v>
      </c>
    </row>
    <row r="567" spans="1:25" ht="35.1" customHeight="1" x14ac:dyDescent="0.2">
      <c r="A567" s="44"/>
      <c r="B567" s="44"/>
      <c r="C567" s="44"/>
      <c r="D567" s="44"/>
      <c r="E567" s="44"/>
      <c r="F567" s="44"/>
      <c r="G567" s="89"/>
      <c r="H567" s="45"/>
      <c r="I567" s="47"/>
      <c r="J567" s="46"/>
      <c r="K567" s="47"/>
      <c r="L567" s="47"/>
      <c r="M567" s="48"/>
      <c r="N567" s="46"/>
      <c r="O567" s="44"/>
      <c r="P567" s="47"/>
      <c r="Q567" s="46"/>
      <c r="R567" s="46"/>
      <c r="S567" s="46"/>
      <c r="T567" s="46"/>
      <c r="U567" s="19" t="b">
        <f>N567&gt;___Summary!B570</f>
        <v>0</v>
      </c>
      <c r="V567" s="19" t="b">
        <f t="shared" si="26"/>
        <v>1</v>
      </c>
      <c r="X567" s="43">
        <f t="shared" si="24"/>
        <v>0</v>
      </c>
      <c r="Y567" s="43">
        <f t="shared" si="25"/>
        <v>0</v>
      </c>
    </row>
    <row r="568" spans="1:25" ht="35.1" customHeight="1" x14ac:dyDescent="0.2">
      <c r="A568" s="44"/>
      <c r="B568" s="44"/>
      <c r="C568" s="44"/>
      <c r="D568" s="44"/>
      <c r="E568" s="44"/>
      <c r="F568" s="44"/>
      <c r="G568" s="89"/>
      <c r="H568" s="45"/>
      <c r="I568" s="47"/>
      <c r="J568" s="46"/>
      <c r="K568" s="47"/>
      <c r="L568" s="47"/>
      <c r="M568" s="48"/>
      <c r="N568" s="46"/>
      <c r="O568" s="44"/>
      <c r="P568" s="47"/>
      <c r="Q568" s="46"/>
      <c r="R568" s="46"/>
      <c r="S568" s="46"/>
      <c r="T568" s="46"/>
      <c r="U568" s="19" t="b">
        <f>N568&gt;___Summary!B571</f>
        <v>0</v>
      </c>
      <c r="V568" s="19" t="b">
        <f t="shared" si="26"/>
        <v>1</v>
      </c>
      <c r="X568" s="43">
        <f t="shared" si="24"/>
        <v>0</v>
      </c>
      <c r="Y568" s="43">
        <f t="shared" si="25"/>
        <v>0</v>
      </c>
    </row>
    <row r="569" spans="1:25" ht="35.1" customHeight="1" x14ac:dyDescent="0.2">
      <c r="A569" s="44"/>
      <c r="B569" s="44"/>
      <c r="C569" s="44"/>
      <c r="D569" s="44"/>
      <c r="E569" s="44"/>
      <c r="F569" s="44"/>
      <c r="G569" s="89"/>
      <c r="H569" s="45"/>
      <c r="I569" s="47"/>
      <c r="J569" s="46"/>
      <c r="K569" s="47"/>
      <c r="L569" s="47"/>
      <c r="M569" s="48"/>
      <c r="N569" s="46"/>
      <c r="O569" s="44"/>
      <c r="P569" s="47"/>
      <c r="Q569" s="46"/>
      <c r="R569" s="46"/>
      <c r="S569" s="46"/>
      <c r="T569" s="46"/>
      <c r="U569" s="19" t="b">
        <f>N569&gt;___Summary!B572</f>
        <v>0</v>
      </c>
      <c r="V569" s="19" t="b">
        <f t="shared" si="26"/>
        <v>1</v>
      </c>
      <c r="X569" s="43">
        <f t="shared" si="24"/>
        <v>0</v>
      </c>
      <c r="Y569" s="43">
        <f t="shared" si="25"/>
        <v>0</v>
      </c>
    </row>
    <row r="570" spans="1:25" ht="35.1" customHeight="1" x14ac:dyDescent="0.2">
      <c r="A570" s="44"/>
      <c r="B570" s="44"/>
      <c r="C570" s="44"/>
      <c r="D570" s="44"/>
      <c r="E570" s="44"/>
      <c r="F570" s="44"/>
      <c r="G570" s="89"/>
      <c r="H570" s="45"/>
      <c r="I570" s="47"/>
      <c r="J570" s="46"/>
      <c r="K570" s="47"/>
      <c r="L570" s="47"/>
      <c r="M570" s="48"/>
      <c r="N570" s="46"/>
      <c r="O570" s="44"/>
      <c r="P570" s="47"/>
      <c r="Q570" s="46"/>
      <c r="R570" s="46"/>
      <c r="S570" s="46"/>
      <c r="T570" s="46"/>
      <c r="U570" s="19" t="b">
        <f>N570&gt;___Summary!B573</f>
        <v>0</v>
      </c>
      <c r="V570" s="19" t="b">
        <f t="shared" si="26"/>
        <v>1</v>
      </c>
      <c r="X570" s="43">
        <f t="shared" si="24"/>
        <v>0</v>
      </c>
      <c r="Y570" s="43">
        <f t="shared" si="25"/>
        <v>0</v>
      </c>
    </row>
    <row r="571" spans="1:25" ht="35.1" customHeight="1" x14ac:dyDescent="0.2">
      <c r="A571" s="44"/>
      <c r="B571" s="44"/>
      <c r="C571" s="44"/>
      <c r="D571" s="44"/>
      <c r="E571" s="44"/>
      <c r="F571" s="44"/>
      <c r="G571" s="89"/>
      <c r="H571" s="45"/>
      <c r="I571" s="47"/>
      <c r="J571" s="46"/>
      <c r="K571" s="47"/>
      <c r="L571" s="47"/>
      <c r="M571" s="48"/>
      <c r="N571" s="46"/>
      <c r="O571" s="44"/>
      <c r="P571" s="47"/>
      <c r="Q571" s="46"/>
      <c r="R571" s="46"/>
      <c r="S571" s="46"/>
      <c r="T571" s="46"/>
      <c r="U571" s="19" t="b">
        <f>N571&gt;___Summary!B574</f>
        <v>0</v>
      </c>
      <c r="V571" s="19" t="b">
        <f t="shared" si="26"/>
        <v>1</v>
      </c>
      <c r="X571" s="43">
        <f t="shared" si="24"/>
        <v>0</v>
      </c>
      <c r="Y571" s="43">
        <f t="shared" si="25"/>
        <v>0</v>
      </c>
    </row>
    <row r="572" spans="1:25" ht="35.1" customHeight="1" x14ac:dyDescent="0.2">
      <c r="A572" s="44"/>
      <c r="B572" s="44"/>
      <c r="C572" s="44"/>
      <c r="D572" s="44"/>
      <c r="E572" s="44"/>
      <c r="F572" s="44"/>
      <c r="G572" s="89"/>
      <c r="H572" s="45"/>
      <c r="I572" s="47"/>
      <c r="J572" s="46"/>
      <c r="K572" s="47"/>
      <c r="L572" s="47"/>
      <c r="M572" s="48"/>
      <c r="N572" s="46"/>
      <c r="O572" s="44"/>
      <c r="P572" s="47"/>
      <c r="Q572" s="46"/>
      <c r="R572" s="46"/>
      <c r="S572" s="46"/>
      <c r="T572" s="46"/>
      <c r="U572" s="19" t="b">
        <f>N572&gt;___Summary!B575</f>
        <v>0</v>
      </c>
      <c r="V572" s="19" t="b">
        <f t="shared" si="26"/>
        <v>1</v>
      </c>
      <c r="X572" s="43">
        <f t="shared" si="24"/>
        <v>0</v>
      </c>
      <c r="Y572" s="43">
        <f t="shared" si="25"/>
        <v>0</v>
      </c>
    </row>
    <row r="573" spans="1:25" ht="35.1" customHeight="1" x14ac:dyDescent="0.2">
      <c r="A573" s="44"/>
      <c r="B573" s="44"/>
      <c r="C573" s="44"/>
      <c r="D573" s="44"/>
      <c r="E573" s="44"/>
      <c r="F573" s="44"/>
      <c r="G573" s="89"/>
      <c r="H573" s="45"/>
      <c r="I573" s="47"/>
      <c r="J573" s="46"/>
      <c r="K573" s="47"/>
      <c r="L573" s="47"/>
      <c r="M573" s="48"/>
      <c r="N573" s="46"/>
      <c r="O573" s="44"/>
      <c r="P573" s="47"/>
      <c r="Q573" s="46"/>
      <c r="R573" s="46"/>
      <c r="S573" s="46"/>
      <c r="T573" s="46"/>
      <c r="U573" s="19" t="b">
        <f>N573&gt;___Summary!B576</f>
        <v>0</v>
      </c>
      <c r="V573" s="19" t="b">
        <f t="shared" si="26"/>
        <v>1</v>
      </c>
      <c r="X573" s="43">
        <f t="shared" si="24"/>
        <v>0</v>
      </c>
      <c r="Y573" s="43">
        <f t="shared" si="25"/>
        <v>0</v>
      </c>
    </row>
    <row r="574" spans="1:25" ht="35.1" customHeight="1" x14ac:dyDescent="0.2">
      <c r="A574" s="44"/>
      <c r="B574" s="44"/>
      <c r="C574" s="44"/>
      <c r="D574" s="44"/>
      <c r="E574" s="44"/>
      <c r="F574" s="44"/>
      <c r="G574" s="89"/>
      <c r="H574" s="45"/>
      <c r="I574" s="47"/>
      <c r="J574" s="46"/>
      <c r="K574" s="47"/>
      <c r="L574" s="47"/>
      <c r="M574" s="48"/>
      <c r="N574" s="46"/>
      <c r="O574" s="44"/>
      <c r="P574" s="47"/>
      <c r="Q574" s="46"/>
      <c r="R574" s="46"/>
      <c r="S574" s="46"/>
      <c r="T574" s="46"/>
      <c r="U574" s="19" t="b">
        <f>N574&gt;___Summary!B577</f>
        <v>0</v>
      </c>
      <c r="V574" s="19" t="b">
        <f t="shared" si="26"/>
        <v>1</v>
      </c>
      <c r="X574" s="43">
        <f t="shared" si="24"/>
        <v>0</v>
      </c>
      <c r="Y574" s="43">
        <f t="shared" si="25"/>
        <v>0</v>
      </c>
    </row>
    <row r="575" spans="1:25" ht="35.1" customHeight="1" x14ac:dyDescent="0.2">
      <c r="A575" s="44"/>
      <c r="B575" s="44"/>
      <c r="C575" s="44"/>
      <c r="D575" s="44"/>
      <c r="E575" s="44"/>
      <c r="F575" s="44"/>
      <c r="G575" s="89"/>
      <c r="H575" s="45"/>
      <c r="I575" s="47"/>
      <c r="J575" s="46"/>
      <c r="K575" s="47"/>
      <c r="L575" s="47"/>
      <c r="M575" s="48"/>
      <c r="N575" s="46"/>
      <c r="O575" s="44"/>
      <c r="P575" s="47"/>
      <c r="Q575" s="46"/>
      <c r="R575" s="46"/>
      <c r="S575" s="46"/>
      <c r="T575" s="46"/>
      <c r="U575" s="19" t="b">
        <f>N575&gt;___Summary!B578</f>
        <v>0</v>
      </c>
      <c r="V575" s="19" t="b">
        <f t="shared" si="26"/>
        <v>1</v>
      </c>
      <c r="X575" s="43">
        <f t="shared" si="24"/>
        <v>0</v>
      </c>
      <c r="Y575" s="43">
        <f t="shared" si="25"/>
        <v>0</v>
      </c>
    </row>
    <row r="576" spans="1:25" ht="35.1" customHeight="1" x14ac:dyDescent="0.2">
      <c r="A576" s="44"/>
      <c r="B576" s="44"/>
      <c r="C576" s="44"/>
      <c r="D576" s="44"/>
      <c r="E576" s="44"/>
      <c r="F576" s="44"/>
      <c r="G576" s="89"/>
      <c r="H576" s="45"/>
      <c r="I576" s="47"/>
      <c r="J576" s="46"/>
      <c r="K576" s="47"/>
      <c r="L576" s="47"/>
      <c r="M576" s="48"/>
      <c r="N576" s="46"/>
      <c r="O576" s="44"/>
      <c r="P576" s="47"/>
      <c r="Q576" s="46"/>
      <c r="R576" s="46"/>
      <c r="S576" s="46"/>
      <c r="T576" s="46"/>
      <c r="U576" s="19" t="b">
        <f>N576&gt;___Summary!B579</f>
        <v>0</v>
      </c>
      <c r="V576" s="19" t="b">
        <f t="shared" si="26"/>
        <v>1</v>
      </c>
      <c r="X576" s="43">
        <f t="shared" si="24"/>
        <v>0</v>
      </c>
      <c r="Y576" s="43">
        <f t="shared" si="25"/>
        <v>0</v>
      </c>
    </row>
    <row r="577" spans="1:25" ht="35.1" customHeight="1" x14ac:dyDescent="0.2">
      <c r="A577" s="44"/>
      <c r="B577" s="44"/>
      <c r="C577" s="44"/>
      <c r="D577" s="44"/>
      <c r="E577" s="44"/>
      <c r="F577" s="44"/>
      <c r="G577" s="89"/>
      <c r="H577" s="45"/>
      <c r="I577" s="47"/>
      <c r="J577" s="46"/>
      <c r="K577" s="47"/>
      <c r="L577" s="47"/>
      <c r="M577" s="48"/>
      <c r="N577" s="46"/>
      <c r="O577" s="44"/>
      <c r="P577" s="47"/>
      <c r="Q577" s="46"/>
      <c r="R577" s="46"/>
      <c r="S577" s="46"/>
      <c r="T577" s="46"/>
      <c r="U577" s="19" t="b">
        <f>N577&gt;___Summary!B580</f>
        <v>0</v>
      </c>
      <c r="V577" s="19" t="b">
        <f t="shared" si="26"/>
        <v>1</v>
      </c>
      <c r="X577" s="43">
        <f t="shared" si="24"/>
        <v>0</v>
      </c>
      <c r="Y577" s="43">
        <f t="shared" si="25"/>
        <v>0</v>
      </c>
    </row>
    <row r="578" spans="1:25" ht="35.1" customHeight="1" x14ac:dyDescent="0.2">
      <c r="A578" s="44"/>
      <c r="B578" s="44"/>
      <c r="C578" s="44"/>
      <c r="D578" s="44"/>
      <c r="E578" s="44"/>
      <c r="F578" s="44"/>
      <c r="G578" s="89"/>
      <c r="H578" s="45"/>
      <c r="I578" s="47"/>
      <c r="J578" s="46"/>
      <c r="K578" s="47"/>
      <c r="L578" s="47"/>
      <c r="M578" s="48"/>
      <c r="N578" s="46"/>
      <c r="O578" s="44"/>
      <c r="P578" s="47"/>
      <c r="Q578" s="46"/>
      <c r="R578" s="46"/>
      <c r="S578" s="46"/>
      <c r="T578" s="46"/>
      <c r="U578" s="19" t="b">
        <f>N578&gt;___Summary!B581</f>
        <v>0</v>
      </c>
      <c r="V578" s="19" t="b">
        <f t="shared" si="26"/>
        <v>1</v>
      </c>
      <c r="X578" s="43">
        <f t="shared" si="24"/>
        <v>0</v>
      </c>
      <c r="Y578" s="43">
        <f t="shared" si="25"/>
        <v>0</v>
      </c>
    </row>
    <row r="579" spans="1:25" ht="35.1" customHeight="1" x14ac:dyDescent="0.2">
      <c r="A579" s="44"/>
      <c r="B579" s="44"/>
      <c r="C579" s="44"/>
      <c r="D579" s="44"/>
      <c r="E579" s="44"/>
      <c r="F579" s="44"/>
      <c r="G579" s="89"/>
      <c r="H579" s="45"/>
      <c r="I579" s="47"/>
      <c r="J579" s="46"/>
      <c r="K579" s="47"/>
      <c r="L579" s="47"/>
      <c r="M579" s="48"/>
      <c r="N579" s="46"/>
      <c r="O579" s="44"/>
      <c r="P579" s="47"/>
      <c r="Q579" s="46"/>
      <c r="R579" s="46"/>
      <c r="S579" s="46"/>
      <c r="T579" s="46"/>
      <c r="U579" s="19" t="b">
        <f>N579&gt;___Summary!B582</f>
        <v>0</v>
      </c>
      <c r="V579" s="19" t="b">
        <f t="shared" si="26"/>
        <v>1</v>
      </c>
      <c r="X579" s="43">
        <f t="shared" si="24"/>
        <v>0</v>
      </c>
      <c r="Y579" s="43">
        <f t="shared" si="25"/>
        <v>0</v>
      </c>
    </row>
    <row r="580" spans="1:25" ht="35.1" customHeight="1" x14ac:dyDescent="0.2">
      <c r="A580" s="44"/>
      <c r="B580" s="44"/>
      <c r="C580" s="44"/>
      <c r="D580" s="44"/>
      <c r="E580" s="44"/>
      <c r="F580" s="44"/>
      <c r="G580" s="89"/>
      <c r="H580" s="45"/>
      <c r="I580" s="47"/>
      <c r="J580" s="46"/>
      <c r="K580" s="47"/>
      <c r="L580" s="47"/>
      <c r="M580" s="48"/>
      <c r="N580" s="46"/>
      <c r="O580" s="44"/>
      <c r="P580" s="47"/>
      <c r="Q580" s="46"/>
      <c r="R580" s="46"/>
      <c r="S580" s="46"/>
      <c r="T580" s="46"/>
      <c r="U580" s="19" t="b">
        <f>N580&gt;___Summary!B583</f>
        <v>0</v>
      </c>
      <c r="V580" s="19" t="b">
        <f t="shared" si="26"/>
        <v>1</v>
      </c>
      <c r="X580" s="43">
        <f t="shared" si="24"/>
        <v>0</v>
      </c>
      <c r="Y580" s="43">
        <f t="shared" si="25"/>
        <v>0</v>
      </c>
    </row>
    <row r="581" spans="1:25" ht="35.1" customHeight="1" x14ac:dyDescent="0.2">
      <c r="A581" s="44"/>
      <c r="B581" s="44"/>
      <c r="C581" s="44"/>
      <c r="D581" s="44"/>
      <c r="E581" s="44"/>
      <c r="F581" s="44"/>
      <c r="G581" s="89"/>
      <c r="H581" s="45"/>
      <c r="I581" s="47"/>
      <c r="J581" s="46"/>
      <c r="K581" s="47"/>
      <c r="L581" s="47"/>
      <c r="M581" s="48"/>
      <c r="N581" s="46"/>
      <c r="O581" s="44"/>
      <c r="P581" s="47"/>
      <c r="Q581" s="46"/>
      <c r="R581" s="46"/>
      <c r="S581" s="46"/>
      <c r="T581" s="46"/>
      <c r="U581" s="19" t="b">
        <f>N581&gt;___Summary!B584</f>
        <v>0</v>
      </c>
      <c r="V581" s="19" t="b">
        <f t="shared" si="26"/>
        <v>1</v>
      </c>
      <c r="X581" s="43">
        <f t="shared" si="24"/>
        <v>0</v>
      </c>
      <c r="Y581" s="43">
        <f t="shared" si="25"/>
        <v>0</v>
      </c>
    </row>
    <row r="582" spans="1:25" ht="35.1" customHeight="1" x14ac:dyDescent="0.2">
      <c r="A582" s="44"/>
      <c r="B582" s="44"/>
      <c r="C582" s="44"/>
      <c r="D582" s="44"/>
      <c r="E582" s="44"/>
      <c r="F582" s="44"/>
      <c r="G582" s="89"/>
      <c r="H582" s="45"/>
      <c r="I582" s="47"/>
      <c r="J582" s="46"/>
      <c r="K582" s="47"/>
      <c r="L582" s="47"/>
      <c r="M582" s="48"/>
      <c r="N582" s="46"/>
      <c r="O582" s="44"/>
      <c r="P582" s="47"/>
      <c r="Q582" s="46"/>
      <c r="R582" s="46"/>
      <c r="S582" s="46"/>
      <c r="T582" s="46"/>
      <c r="U582" s="19" t="b">
        <f>N582&gt;___Summary!B585</f>
        <v>0</v>
      </c>
      <c r="V582" s="19" t="b">
        <f t="shared" si="26"/>
        <v>1</v>
      </c>
      <c r="X582" s="43">
        <f t="shared" si="24"/>
        <v>0</v>
      </c>
      <c r="Y582" s="43">
        <f t="shared" si="25"/>
        <v>0</v>
      </c>
    </row>
    <row r="583" spans="1:25" ht="35.1" customHeight="1" x14ac:dyDescent="0.2">
      <c r="A583" s="44"/>
      <c r="B583" s="44"/>
      <c r="C583" s="44"/>
      <c r="D583" s="44"/>
      <c r="E583" s="44"/>
      <c r="F583" s="44"/>
      <c r="G583" s="89"/>
      <c r="H583" s="45"/>
      <c r="I583" s="47"/>
      <c r="J583" s="46"/>
      <c r="K583" s="47"/>
      <c r="L583" s="47"/>
      <c r="M583" s="48"/>
      <c r="N583" s="46"/>
      <c r="O583" s="44"/>
      <c r="P583" s="47"/>
      <c r="Q583" s="46"/>
      <c r="R583" s="46"/>
      <c r="S583" s="46"/>
      <c r="T583" s="46"/>
      <c r="U583" s="19" t="b">
        <f>N583&gt;___Summary!B586</f>
        <v>0</v>
      </c>
      <c r="V583" s="19" t="b">
        <f t="shared" si="26"/>
        <v>1</v>
      </c>
      <c r="X583" s="43">
        <f t="shared" si="24"/>
        <v>0</v>
      </c>
      <c r="Y583" s="43">
        <f t="shared" si="25"/>
        <v>0</v>
      </c>
    </row>
    <row r="584" spans="1:25" ht="35.1" customHeight="1" x14ac:dyDescent="0.2">
      <c r="A584" s="44"/>
      <c r="B584" s="44"/>
      <c r="C584" s="44"/>
      <c r="D584" s="44"/>
      <c r="E584" s="44"/>
      <c r="F584" s="44"/>
      <c r="G584" s="89"/>
      <c r="H584" s="45"/>
      <c r="I584" s="47"/>
      <c r="J584" s="46"/>
      <c r="K584" s="47"/>
      <c r="L584" s="47"/>
      <c r="M584" s="48"/>
      <c r="N584" s="46"/>
      <c r="O584" s="44"/>
      <c r="P584" s="47"/>
      <c r="Q584" s="46"/>
      <c r="R584" s="46"/>
      <c r="S584" s="46"/>
      <c r="T584" s="46"/>
      <c r="U584" s="19" t="b">
        <f>N584&gt;___Summary!B587</f>
        <v>0</v>
      </c>
      <c r="V584" s="19" t="b">
        <f t="shared" si="26"/>
        <v>1</v>
      </c>
      <c r="X584" s="43">
        <f t="shared" ref="X584:X647" si="27" xml:space="preserve"> IF(H584 = "Direct", G584, 0)</f>
        <v>0</v>
      </c>
      <c r="Y584" s="43">
        <f t="shared" ref="Y584:Y647" si="28" xml:space="preserve"> IF(H584 = "Indirect", G584, 0 )</f>
        <v>0</v>
      </c>
    </row>
    <row r="585" spans="1:25" ht="35.1" customHeight="1" x14ac:dyDescent="0.2">
      <c r="A585" s="44"/>
      <c r="B585" s="44"/>
      <c r="C585" s="44"/>
      <c r="D585" s="44"/>
      <c r="E585" s="44"/>
      <c r="F585" s="44"/>
      <c r="G585" s="89"/>
      <c r="H585" s="45"/>
      <c r="I585" s="47"/>
      <c r="J585" s="46"/>
      <c r="K585" s="47"/>
      <c r="L585" s="47"/>
      <c r="M585" s="48"/>
      <c r="N585" s="46"/>
      <c r="O585" s="44"/>
      <c r="P585" s="47"/>
      <c r="Q585" s="46"/>
      <c r="R585" s="46"/>
      <c r="S585" s="46"/>
      <c r="T585" s="46"/>
      <c r="U585" s="19" t="b">
        <f>N585&gt;___Summary!B588</f>
        <v>0</v>
      </c>
      <c r="V585" s="19" t="b">
        <f t="shared" si="26"/>
        <v>1</v>
      </c>
      <c r="X585" s="43">
        <f t="shared" si="27"/>
        <v>0</v>
      </c>
      <c r="Y585" s="43">
        <f t="shared" si="28"/>
        <v>0</v>
      </c>
    </row>
    <row r="586" spans="1:25" ht="35.1" customHeight="1" x14ac:dyDescent="0.2">
      <c r="A586" s="44"/>
      <c r="B586" s="44"/>
      <c r="C586" s="44"/>
      <c r="D586" s="44"/>
      <c r="E586" s="44"/>
      <c r="F586" s="44"/>
      <c r="G586" s="89"/>
      <c r="H586" s="45"/>
      <c r="I586" s="47"/>
      <c r="J586" s="46"/>
      <c r="K586" s="47"/>
      <c r="L586" s="47"/>
      <c r="M586" s="48"/>
      <c r="N586" s="46"/>
      <c r="O586" s="44"/>
      <c r="P586" s="47"/>
      <c r="Q586" s="46"/>
      <c r="R586" s="46"/>
      <c r="S586" s="46"/>
      <c r="T586" s="46"/>
      <c r="U586" s="19" t="b">
        <f>N586&gt;___Summary!B589</f>
        <v>0</v>
      </c>
      <c r="V586" s="19" t="b">
        <f t="shared" ref="V586:V649" si="29">Q586&gt;=N586</f>
        <v>1</v>
      </c>
      <c r="X586" s="43">
        <f t="shared" si="27"/>
        <v>0</v>
      </c>
      <c r="Y586" s="43">
        <f t="shared" si="28"/>
        <v>0</v>
      </c>
    </row>
    <row r="587" spans="1:25" ht="35.1" customHeight="1" x14ac:dyDescent="0.2">
      <c r="A587" s="44"/>
      <c r="B587" s="44"/>
      <c r="C587" s="44"/>
      <c r="D587" s="44"/>
      <c r="E587" s="44"/>
      <c r="F587" s="44"/>
      <c r="G587" s="89"/>
      <c r="H587" s="45"/>
      <c r="I587" s="47"/>
      <c r="J587" s="46"/>
      <c r="K587" s="47"/>
      <c r="L587" s="47"/>
      <c r="M587" s="48"/>
      <c r="N587" s="46"/>
      <c r="O587" s="44"/>
      <c r="P587" s="47"/>
      <c r="Q587" s="46"/>
      <c r="R587" s="46"/>
      <c r="S587" s="46"/>
      <c r="T587" s="46"/>
      <c r="U587" s="19" t="b">
        <f>N587&gt;___Summary!B590</f>
        <v>0</v>
      </c>
      <c r="V587" s="19" t="b">
        <f t="shared" si="29"/>
        <v>1</v>
      </c>
      <c r="X587" s="43">
        <f t="shared" si="27"/>
        <v>0</v>
      </c>
      <c r="Y587" s="43">
        <f t="shared" si="28"/>
        <v>0</v>
      </c>
    </row>
    <row r="588" spans="1:25" ht="35.1" customHeight="1" x14ac:dyDescent="0.2">
      <c r="A588" s="44"/>
      <c r="B588" s="44"/>
      <c r="C588" s="44"/>
      <c r="D588" s="44"/>
      <c r="E588" s="44"/>
      <c r="F588" s="44"/>
      <c r="G588" s="89"/>
      <c r="H588" s="45"/>
      <c r="I588" s="47"/>
      <c r="J588" s="46"/>
      <c r="K588" s="47"/>
      <c r="L588" s="47"/>
      <c r="M588" s="48"/>
      <c r="N588" s="46"/>
      <c r="O588" s="44"/>
      <c r="P588" s="47"/>
      <c r="Q588" s="46"/>
      <c r="R588" s="46"/>
      <c r="S588" s="46"/>
      <c r="T588" s="46"/>
      <c r="U588" s="19" t="b">
        <f>N588&gt;___Summary!B591</f>
        <v>0</v>
      </c>
      <c r="V588" s="19" t="b">
        <f t="shared" si="29"/>
        <v>1</v>
      </c>
      <c r="X588" s="43">
        <f t="shared" si="27"/>
        <v>0</v>
      </c>
      <c r="Y588" s="43">
        <f t="shared" si="28"/>
        <v>0</v>
      </c>
    </row>
    <row r="589" spans="1:25" ht="35.1" customHeight="1" x14ac:dyDescent="0.2">
      <c r="A589" s="44"/>
      <c r="B589" s="44"/>
      <c r="C589" s="44"/>
      <c r="D589" s="44"/>
      <c r="E589" s="44"/>
      <c r="F589" s="44"/>
      <c r="G589" s="89"/>
      <c r="H589" s="45"/>
      <c r="I589" s="47"/>
      <c r="J589" s="46"/>
      <c r="K589" s="47"/>
      <c r="L589" s="47"/>
      <c r="M589" s="48"/>
      <c r="N589" s="46"/>
      <c r="O589" s="44"/>
      <c r="P589" s="47"/>
      <c r="Q589" s="46"/>
      <c r="R589" s="46"/>
      <c r="S589" s="46"/>
      <c r="T589" s="46"/>
      <c r="U589" s="19" t="b">
        <f>N589&gt;___Summary!B592</f>
        <v>0</v>
      </c>
      <c r="V589" s="19" t="b">
        <f t="shared" si="29"/>
        <v>1</v>
      </c>
      <c r="X589" s="43">
        <f t="shared" si="27"/>
        <v>0</v>
      </c>
      <c r="Y589" s="43">
        <f t="shared" si="28"/>
        <v>0</v>
      </c>
    </row>
    <row r="590" spans="1:25" ht="35.1" customHeight="1" x14ac:dyDescent="0.2">
      <c r="A590" s="44"/>
      <c r="B590" s="44"/>
      <c r="C590" s="44"/>
      <c r="D590" s="44"/>
      <c r="E590" s="44"/>
      <c r="F590" s="44"/>
      <c r="G590" s="89"/>
      <c r="H590" s="45"/>
      <c r="I590" s="47"/>
      <c r="J590" s="46"/>
      <c r="K590" s="47"/>
      <c r="L590" s="47"/>
      <c r="M590" s="48"/>
      <c r="N590" s="46"/>
      <c r="O590" s="44"/>
      <c r="P590" s="47"/>
      <c r="Q590" s="46"/>
      <c r="R590" s="46"/>
      <c r="S590" s="46"/>
      <c r="T590" s="46"/>
      <c r="U590" s="19" t="b">
        <f>N590&gt;___Summary!B593</f>
        <v>0</v>
      </c>
      <c r="V590" s="19" t="b">
        <f t="shared" si="29"/>
        <v>1</v>
      </c>
      <c r="X590" s="43">
        <f t="shared" si="27"/>
        <v>0</v>
      </c>
      <c r="Y590" s="43">
        <f t="shared" si="28"/>
        <v>0</v>
      </c>
    </row>
    <row r="591" spans="1:25" ht="35.1" customHeight="1" x14ac:dyDescent="0.2">
      <c r="A591" s="44"/>
      <c r="B591" s="44"/>
      <c r="C591" s="44"/>
      <c r="D591" s="44"/>
      <c r="E591" s="44"/>
      <c r="F591" s="44"/>
      <c r="G591" s="89"/>
      <c r="H591" s="45"/>
      <c r="I591" s="47"/>
      <c r="J591" s="46"/>
      <c r="K591" s="47"/>
      <c r="L591" s="47"/>
      <c r="M591" s="48"/>
      <c r="N591" s="46"/>
      <c r="O591" s="44"/>
      <c r="P591" s="47"/>
      <c r="Q591" s="46"/>
      <c r="R591" s="46"/>
      <c r="S591" s="46"/>
      <c r="T591" s="46"/>
      <c r="U591" s="19" t="b">
        <f>N591&gt;___Summary!B594</f>
        <v>0</v>
      </c>
      <c r="V591" s="19" t="b">
        <f t="shared" si="29"/>
        <v>1</v>
      </c>
      <c r="X591" s="43">
        <f t="shared" si="27"/>
        <v>0</v>
      </c>
      <c r="Y591" s="43">
        <f t="shared" si="28"/>
        <v>0</v>
      </c>
    </row>
    <row r="592" spans="1:25" ht="35.1" customHeight="1" x14ac:dyDescent="0.2">
      <c r="A592" s="44"/>
      <c r="B592" s="44"/>
      <c r="C592" s="44"/>
      <c r="D592" s="44"/>
      <c r="E592" s="44"/>
      <c r="F592" s="44"/>
      <c r="G592" s="89"/>
      <c r="H592" s="45"/>
      <c r="I592" s="47"/>
      <c r="J592" s="46"/>
      <c r="K592" s="47"/>
      <c r="L592" s="47"/>
      <c r="M592" s="48"/>
      <c r="N592" s="46"/>
      <c r="O592" s="44"/>
      <c r="P592" s="47"/>
      <c r="Q592" s="46"/>
      <c r="R592" s="46"/>
      <c r="S592" s="46"/>
      <c r="T592" s="46"/>
      <c r="U592" s="19" t="b">
        <f>N592&gt;___Summary!B595</f>
        <v>0</v>
      </c>
      <c r="V592" s="19" t="b">
        <f t="shared" si="29"/>
        <v>1</v>
      </c>
      <c r="X592" s="43">
        <f t="shared" si="27"/>
        <v>0</v>
      </c>
      <c r="Y592" s="43">
        <f t="shared" si="28"/>
        <v>0</v>
      </c>
    </row>
    <row r="593" spans="1:25" ht="35.1" customHeight="1" x14ac:dyDescent="0.2">
      <c r="A593" s="44"/>
      <c r="B593" s="44"/>
      <c r="C593" s="44"/>
      <c r="D593" s="44"/>
      <c r="E593" s="44"/>
      <c r="F593" s="44"/>
      <c r="G593" s="89"/>
      <c r="H593" s="45"/>
      <c r="I593" s="47"/>
      <c r="J593" s="46"/>
      <c r="K593" s="47"/>
      <c r="L593" s="47"/>
      <c r="M593" s="48"/>
      <c r="N593" s="46"/>
      <c r="O593" s="44"/>
      <c r="P593" s="47"/>
      <c r="Q593" s="46"/>
      <c r="R593" s="46"/>
      <c r="S593" s="46"/>
      <c r="T593" s="46"/>
      <c r="U593" s="19" t="b">
        <f>N593&gt;___Summary!B596</f>
        <v>0</v>
      </c>
      <c r="V593" s="19" t="b">
        <f t="shared" si="29"/>
        <v>1</v>
      </c>
      <c r="X593" s="43">
        <f t="shared" si="27"/>
        <v>0</v>
      </c>
      <c r="Y593" s="43">
        <f t="shared" si="28"/>
        <v>0</v>
      </c>
    </row>
    <row r="594" spans="1:25" ht="35.1" customHeight="1" x14ac:dyDescent="0.2">
      <c r="A594" s="44"/>
      <c r="B594" s="44"/>
      <c r="C594" s="44"/>
      <c r="D594" s="44"/>
      <c r="E594" s="44"/>
      <c r="F594" s="44"/>
      <c r="G594" s="89"/>
      <c r="H594" s="45"/>
      <c r="I594" s="47"/>
      <c r="J594" s="46"/>
      <c r="K594" s="47"/>
      <c r="L594" s="47"/>
      <c r="M594" s="48"/>
      <c r="N594" s="46"/>
      <c r="O594" s="44"/>
      <c r="P594" s="47"/>
      <c r="Q594" s="46"/>
      <c r="R594" s="46"/>
      <c r="S594" s="46"/>
      <c r="T594" s="46"/>
      <c r="U594" s="19" t="b">
        <f>N594&gt;___Summary!B597</f>
        <v>0</v>
      </c>
      <c r="V594" s="19" t="b">
        <f t="shared" si="29"/>
        <v>1</v>
      </c>
      <c r="X594" s="43">
        <f t="shared" si="27"/>
        <v>0</v>
      </c>
      <c r="Y594" s="43">
        <f t="shared" si="28"/>
        <v>0</v>
      </c>
    </row>
    <row r="595" spans="1:25" ht="35.1" customHeight="1" x14ac:dyDescent="0.2">
      <c r="A595" s="44"/>
      <c r="B595" s="44"/>
      <c r="C595" s="44"/>
      <c r="D595" s="44"/>
      <c r="E595" s="44"/>
      <c r="F595" s="44"/>
      <c r="G595" s="89"/>
      <c r="H595" s="45"/>
      <c r="I595" s="47"/>
      <c r="J595" s="46"/>
      <c r="K595" s="47"/>
      <c r="L595" s="47"/>
      <c r="M595" s="48"/>
      <c r="N595" s="46"/>
      <c r="O595" s="44"/>
      <c r="P595" s="47"/>
      <c r="Q595" s="46"/>
      <c r="R595" s="46"/>
      <c r="S595" s="46"/>
      <c r="T595" s="46"/>
      <c r="U595" s="19" t="b">
        <f>N595&gt;___Summary!B598</f>
        <v>0</v>
      </c>
      <c r="V595" s="19" t="b">
        <f t="shared" si="29"/>
        <v>1</v>
      </c>
      <c r="X595" s="43">
        <f t="shared" si="27"/>
        <v>0</v>
      </c>
      <c r="Y595" s="43">
        <f t="shared" si="28"/>
        <v>0</v>
      </c>
    </row>
    <row r="596" spans="1:25" ht="35.1" customHeight="1" x14ac:dyDescent="0.2">
      <c r="A596" s="44"/>
      <c r="B596" s="44"/>
      <c r="C596" s="44"/>
      <c r="D596" s="44"/>
      <c r="E596" s="44"/>
      <c r="F596" s="44"/>
      <c r="G596" s="89"/>
      <c r="H596" s="45"/>
      <c r="I596" s="47"/>
      <c r="J596" s="46"/>
      <c r="K596" s="47"/>
      <c r="L596" s="47"/>
      <c r="M596" s="48"/>
      <c r="N596" s="46"/>
      <c r="O596" s="44"/>
      <c r="P596" s="47"/>
      <c r="Q596" s="46"/>
      <c r="R596" s="46"/>
      <c r="S596" s="46"/>
      <c r="T596" s="46"/>
      <c r="U596" s="19" t="b">
        <f>N596&gt;___Summary!B599</f>
        <v>0</v>
      </c>
      <c r="V596" s="19" t="b">
        <f t="shared" si="29"/>
        <v>1</v>
      </c>
      <c r="X596" s="43">
        <f t="shared" si="27"/>
        <v>0</v>
      </c>
      <c r="Y596" s="43">
        <f t="shared" si="28"/>
        <v>0</v>
      </c>
    </row>
    <row r="597" spans="1:25" ht="35.1" customHeight="1" x14ac:dyDescent="0.2">
      <c r="A597" s="44"/>
      <c r="B597" s="44"/>
      <c r="C597" s="44"/>
      <c r="D597" s="44"/>
      <c r="E597" s="44"/>
      <c r="F597" s="44"/>
      <c r="G597" s="89"/>
      <c r="H597" s="45"/>
      <c r="I597" s="47"/>
      <c r="J597" s="46"/>
      <c r="K597" s="47"/>
      <c r="L597" s="47"/>
      <c r="M597" s="48"/>
      <c r="N597" s="46"/>
      <c r="O597" s="44"/>
      <c r="P597" s="47"/>
      <c r="Q597" s="46"/>
      <c r="R597" s="46"/>
      <c r="S597" s="46"/>
      <c r="T597" s="46"/>
      <c r="U597" s="19" t="b">
        <f>N597&gt;___Summary!B600</f>
        <v>0</v>
      </c>
      <c r="V597" s="19" t="b">
        <f t="shared" si="29"/>
        <v>1</v>
      </c>
      <c r="X597" s="43">
        <f t="shared" si="27"/>
        <v>0</v>
      </c>
      <c r="Y597" s="43">
        <f t="shared" si="28"/>
        <v>0</v>
      </c>
    </row>
    <row r="598" spans="1:25" ht="35.1" customHeight="1" x14ac:dyDescent="0.2">
      <c r="A598" s="44"/>
      <c r="B598" s="44"/>
      <c r="C598" s="44"/>
      <c r="D598" s="44"/>
      <c r="E598" s="44"/>
      <c r="F598" s="44"/>
      <c r="G598" s="89"/>
      <c r="H598" s="45"/>
      <c r="I598" s="47"/>
      <c r="J598" s="46"/>
      <c r="K598" s="47"/>
      <c r="L598" s="47"/>
      <c r="M598" s="48"/>
      <c r="N598" s="46"/>
      <c r="O598" s="44"/>
      <c r="P598" s="47"/>
      <c r="Q598" s="46"/>
      <c r="R598" s="46"/>
      <c r="S598" s="46"/>
      <c r="T598" s="46"/>
      <c r="U598" s="19" t="b">
        <f>N598&gt;___Summary!B601</f>
        <v>0</v>
      </c>
      <c r="V598" s="19" t="b">
        <f t="shared" si="29"/>
        <v>1</v>
      </c>
      <c r="X598" s="43">
        <f t="shared" si="27"/>
        <v>0</v>
      </c>
      <c r="Y598" s="43">
        <f t="shared" si="28"/>
        <v>0</v>
      </c>
    </row>
    <row r="599" spans="1:25" ht="35.1" customHeight="1" x14ac:dyDescent="0.2">
      <c r="A599" s="44"/>
      <c r="B599" s="44"/>
      <c r="C599" s="44"/>
      <c r="D599" s="44"/>
      <c r="E599" s="44"/>
      <c r="F599" s="44"/>
      <c r="G599" s="89"/>
      <c r="H599" s="45"/>
      <c r="I599" s="47"/>
      <c r="J599" s="46"/>
      <c r="K599" s="47"/>
      <c r="L599" s="47"/>
      <c r="M599" s="48"/>
      <c r="N599" s="46"/>
      <c r="O599" s="44"/>
      <c r="P599" s="47"/>
      <c r="Q599" s="46"/>
      <c r="R599" s="46"/>
      <c r="S599" s="46"/>
      <c r="T599" s="46"/>
      <c r="U599" s="19" t="b">
        <f>N599&gt;___Summary!B602</f>
        <v>0</v>
      </c>
      <c r="V599" s="19" t="b">
        <f t="shared" si="29"/>
        <v>1</v>
      </c>
      <c r="X599" s="43">
        <f t="shared" si="27"/>
        <v>0</v>
      </c>
      <c r="Y599" s="43">
        <f t="shared" si="28"/>
        <v>0</v>
      </c>
    </row>
    <row r="600" spans="1:25" ht="35.1" customHeight="1" x14ac:dyDescent="0.2">
      <c r="A600" s="44"/>
      <c r="B600" s="44"/>
      <c r="C600" s="44"/>
      <c r="D600" s="44"/>
      <c r="E600" s="44"/>
      <c r="F600" s="44"/>
      <c r="G600" s="89"/>
      <c r="H600" s="45"/>
      <c r="I600" s="47"/>
      <c r="J600" s="46"/>
      <c r="K600" s="47"/>
      <c r="L600" s="47"/>
      <c r="M600" s="48"/>
      <c r="N600" s="46"/>
      <c r="O600" s="44"/>
      <c r="P600" s="47"/>
      <c r="Q600" s="46"/>
      <c r="R600" s="46"/>
      <c r="S600" s="46"/>
      <c r="T600" s="46"/>
      <c r="U600" s="19" t="b">
        <f>N600&gt;___Summary!B603</f>
        <v>0</v>
      </c>
      <c r="V600" s="19" t="b">
        <f t="shared" si="29"/>
        <v>1</v>
      </c>
      <c r="X600" s="43">
        <f t="shared" si="27"/>
        <v>0</v>
      </c>
      <c r="Y600" s="43">
        <f t="shared" si="28"/>
        <v>0</v>
      </c>
    </row>
    <row r="601" spans="1:25" ht="35.1" customHeight="1" x14ac:dyDescent="0.2">
      <c r="A601" s="44"/>
      <c r="B601" s="44"/>
      <c r="C601" s="44"/>
      <c r="D601" s="44"/>
      <c r="E601" s="44"/>
      <c r="F601" s="44"/>
      <c r="G601" s="89"/>
      <c r="H601" s="45"/>
      <c r="I601" s="47"/>
      <c r="J601" s="46"/>
      <c r="K601" s="47"/>
      <c r="L601" s="47"/>
      <c r="M601" s="48"/>
      <c r="N601" s="46"/>
      <c r="O601" s="44"/>
      <c r="P601" s="47"/>
      <c r="Q601" s="46"/>
      <c r="R601" s="46"/>
      <c r="S601" s="46"/>
      <c r="T601" s="46"/>
      <c r="U601" s="19" t="b">
        <f>N601&gt;___Summary!B604</f>
        <v>0</v>
      </c>
      <c r="V601" s="19" t="b">
        <f t="shared" si="29"/>
        <v>1</v>
      </c>
      <c r="X601" s="43">
        <f t="shared" si="27"/>
        <v>0</v>
      </c>
      <c r="Y601" s="43">
        <f t="shared" si="28"/>
        <v>0</v>
      </c>
    </row>
    <row r="602" spans="1:25" ht="35.1" customHeight="1" x14ac:dyDescent="0.2">
      <c r="A602" s="44"/>
      <c r="B602" s="44"/>
      <c r="C602" s="44"/>
      <c r="D602" s="44"/>
      <c r="E602" s="44"/>
      <c r="F602" s="44"/>
      <c r="G602" s="89"/>
      <c r="H602" s="45"/>
      <c r="I602" s="47"/>
      <c r="J602" s="46"/>
      <c r="K602" s="47"/>
      <c r="L602" s="47"/>
      <c r="M602" s="48"/>
      <c r="N602" s="46"/>
      <c r="O602" s="44"/>
      <c r="P602" s="47"/>
      <c r="Q602" s="46"/>
      <c r="R602" s="46"/>
      <c r="S602" s="46"/>
      <c r="T602" s="46"/>
      <c r="U602" s="19" t="b">
        <f>N602&gt;___Summary!B605</f>
        <v>0</v>
      </c>
      <c r="V602" s="19" t="b">
        <f t="shared" si="29"/>
        <v>1</v>
      </c>
      <c r="X602" s="43">
        <f t="shared" si="27"/>
        <v>0</v>
      </c>
      <c r="Y602" s="43">
        <f t="shared" si="28"/>
        <v>0</v>
      </c>
    </row>
    <row r="603" spans="1:25" ht="35.1" customHeight="1" x14ac:dyDescent="0.2">
      <c r="A603" s="44"/>
      <c r="B603" s="44"/>
      <c r="C603" s="44"/>
      <c r="D603" s="44"/>
      <c r="E603" s="44"/>
      <c r="F603" s="44"/>
      <c r="G603" s="89"/>
      <c r="H603" s="45"/>
      <c r="I603" s="47"/>
      <c r="J603" s="46"/>
      <c r="K603" s="47"/>
      <c r="L603" s="47"/>
      <c r="M603" s="48"/>
      <c r="N603" s="46"/>
      <c r="O603" s="44"/>
      <c r="P603" s="47"/>
      <c r="Q603" s="46"/>
      <c r="R603" s="46"/>
      <c r="S603" s="46"/>
      <c r="T603" s="46"/>
      <c r="U603" s="19" t="b">
        <f>N603&gt;___Summary!B606</f>
        <v>0</v>
      </c>
      <c r="V603" s="19" t="b">
        <f t="shared" si="29"/>
        <v>1</v>
      </c>
      <c r="X603" s="43">
        <f t="shared" si="27"/>
        <v>0</v>
      </c>
      <c r="Y603" s="43">
        <f t="shared" si="28"/>
        <v>0</v>
      </c>
    </row>
    <row r="604" spans="1:25" ht="35.1" customHeight="1" x14ac:dyDescent="0.2">
      <c r="A604" s="44"/>
      <c r="B604" s="44"/>
      <c r="C604" s="44"/>
      <c r="D604" s="44"/>
      <c r="E604" s="44"/>
      <c r="F604" s="44"/>
      <c r="G604" s="89"/>
      <c r="H604" s="45"/>
      <c r="I604" s="47"/>
      <c r="J604" s="46"/>
      <c r="K604" s="47"/>
      <c r="L604" s="47"/>
      <c r="M604" s="48"/>
      <c r="N604" s="46"/>
      <c r="O604" s="44"/>
      <c r="P604" s="47"/>
      <c r="Q604" s="46"/>
      <c r="R604" s="46"/>
      <c r="S604" s="46"/>
      <c r="T604" s="46"/>
      <c r="U604" s="19" t="b">
        <f>N604&gt;___Summary!B607</f>
        <v>0</v>
      </c>
      <c r="V604" s="19" t="b">
        <f t="shared" si="29"/>
        <v>1</v>
      </c>
      <c r="X604" s="43">
        <f t="shared" si="27"/>
        <v>0</v>
      </c>
      <c r="Y604" s="43">
        <f t="shared" si="28"/>
        <v>0</v>
      </c>
    </row>
    <row r="605" spans="1:25" ht="35.1" customHeight="1" x14ac:dyDescent="0.2">
      <c r="A605" s="44"/>
      <c r="B605" s="44"/>
      <c r="C605" s="44"/>
      <c r="D605" s="44"/>
      <c r="E605" s="44"/>
      <c r="F605" s="44"/>
      <c r="G605" s="89"/>
      <c r="H605" s="45"/>
      <c r="I605" s="47"/>
      <c r="J605" s="46"/>
      <c r="K605" s="47"/>
      <c r="L605" s="47"/>
      <c r="M605" s="48"/>
      <c r="N605" s="46"/>
      <c r="O605" s="44"/>
      <c r="P605" s="47"/>
      <c r="Q605" s="46"/>
      <c r="R605" s="46"/>
      <c r="S605" s="46"/>
      <c r="T605" s="46"/>
      <c r="U605" s="19" t="b">
        <f>N605&gt;___Summary!B608</f>
        <v>0</v>
      </c>
      <c r="V605" s="19" t="b">
        <f t="shared" si="29"/>
        <v>1</v>
      </c>
      <c r="X605" s="43">
        <f t="shared" si="27"/>
        <v>0</v>
      </c>
      <c r="Y605" s="43">
        <f t="shared" si="28"/>
        <v>0</v>
      </c>
    </row>
    <row r="606" spans="1:25" ht="35.1" customHeight="1" x14ac:dyDescent="0.2">
      <c r="A606" s="44"/>
      <c r="B606" s="44"/>
      <c r="C606" s="44"/>
      <c r="D606" s="44"/>
      <c r="E606" s="44"/>
      <c r="F606" s="44"/>
      <c r="G606" s="89"/>
      <c r="H606" s="45"/>
      <c r="I606" s="47"/>
      <c r="J606" s="46"/>
      <c r="K606" s="47"/>
      <c r="L606" s="47"/>
      <c r="M606" s="48"/>
      <c r="N606" s="46"/>
      <c r="O606" s="44"/>
      <c r="P606" s="47"/>
      <c r="Q606" s="46"/>
      <c r="R606" s="46"/>
      <c r="S606" s="46"/>
      <c r="T606" s="46"/>
      <c r="U606" s="19" t="b">
        <f>N606&gt;___Summary!B609</f>
        <v>0</v>
      </c>
      <c r="V606" s="19" t="b">
        <f t="shared" si="29"/>
        <v>1</v>
      </c>
      <c r="X606" s="43">
        <f t="shared" si="27"/>
        <v>0</v>
      </c>
      <c r="Y606" s="43">
        <f t="shared" si="28"/>
        <v>0</v>
      </c>
    </row>
    <row r="607" spans="1:25" ht="35.1" customHeight="1" x14ac:dyDescent="0.2">
      <c r="A607" s="44"/>
      <c r="B607" s="44"/>
      <c r="C607" s="44"/>
      <c r="D607" s="44"/>
      <c r="E607" s="44"/>
      <c r="F607" s="44"/>
      <c r="G607" s="89"/>
      <c r="H607" s="45"/>
      <c r="I607" s="47"/>
      <c r="J607" s="46"/>
      <c r="K607" s="47"/>
      <c r="L607" s="47"/>
      <c r="M607" s="48"/>
      <c r="N607" s="46"/>
      <c r="O607" s="44"/>
      <c r="P607" s="47"/>
      <c r="Q607" s="46"/>
      <c r="R607" s="46"/>
      <c r="S607" s="46"/>
      <c r="T607" s="46"/>
      <c r="U607" s="19" t="b">
        <f>N607&gt;___Summary!B610</f>
        <v>0</v>
      </c>
      <c r="V607" s="19" t="b">
        <f t="shared" si="29"/>
        <v>1</v>
      </c>
      <c r="X607" s="43">
        <f t="shared" si="27"/>
        <v>0</v>
      </c>
      <c r="Y607" s="43">
        <f t="shared" si="28"/>
        <v>0</v>
      </c>
    </row>
    <row r="608" spans="1:25" ht="35.1" customHeight="1" x14ac:dyDescent="0.2">
      <c r="A608" s="44"/>
      <c r="B608" s="44"/>
      <c r="C608" s="44"/>
      <c r="D608" s="44"/>
      <c r="E608" s="44"/>
      <c r="F608" s="44"/>
      <c r="G608" s="89"/>
      <c r="H608" s="45"/>
      <c r="I608" s="47"/>
      <c r="J608" s="46"/>
      <c r="K608" s="47"/>
      <c r="L608" s="47"/>
      <c r="M608" s="48"/>
      <c r="N608" s="46"/>
      <c r="O608" s="44"/>
      <c r="P608" s="47"/>
      <c r="Q608" s="46"/>
      <c r="R608" s="46"/>
      <c r="S608" s="46"/>
      <c r="T608" s="46"/>
      <c r="U608" s="19" t="b">
        <f>N608&gt;___Summary!B611</f>
        <v>0</v>
      </c>
      <c r="V608" s="19" t="b">
        <f t="shared" si="29"/>
        <v>1</v>
      </c>
      <c r="X608" s="43">
        <f t="shared" si="27"/>
        <v>0</v>
      </c>
      <c r="Y608" s="43">
        <f t="shared" si="28"/>
        <v>0</v>
      </c>
    </row>
    <row r="609" spans="1:25" ht="35.1" customHeight="1" x14ac:dyDescent="0.2">
      <c r="A609" s="44"/>
      <c r="B609" s="44"/>
      <c r="C609" s="44"/>
      <c r="D609" s="44"/>
      <c r="E609" s="44"/>
      <c r="F609" s="44"/>
      <c r="G609" s="89"/>
      <c r="H609" s="45"/>
      <c r="I609" s="47"/>
      <c r="J609" s="46"/>
      <c r="K609" s="47"/>
      <c r="L609" s="47"/>
      <c r="M609" s="48"/>
      <c r="N609" s="46"/>
      <c r="O609" s="44"/>
      <c r="P609" s="47"/>
      <c r="Q609" s="46"/>
      <c r="R609" s="46"/>
      <c r="S609" s="46"/>
      <c r="T609" s="46"/>
      <c r="U609" s="19" t="b">
        <f>N609&gt;___Summary!B612</f>
        <v>0</v>
      </c>
      <c r="V609" s="19" t="b">
        <f t="shared" si="29"/>
        <v>1</v>
      </c>
      <c r="X609" s="43">
        <f t="shared" si="27"/>
        <v>0</v>
      </c>
      <c r="Y609" s="43">
        <f t="shared" si="28"/>
        <v>0</v>
      </c>
    </row>
    <row r="610" spans="1:25" ht="35.1" customHeight="1" x14ac:dyDescent="0.2">
      <c r="A610" s="44"/>
      <c r="B610" s="44"/>
      <c r="C610" s="44"/>
      <c r="D610" s="44"/>
      <c r="E610" s="44"/>
      <c r="F610" s="44"/>
      <c r="G610" s="89"/>
      <c r="H610" s="45"/>
      <c r="I610" s="47"/>
      <c r="J610" s="46"/>
      <c r="K610" s="47"/>
      <c r="L610" s="47"/>
      <c r="M610" s="48"/>
      <c r="N610" s="46"/>
      <c r="O610" s="44"/>
      <c r="P610" s="47"/>
      <c r="Q610" s="46"/>
      <c r="R610" s="46"/>
      <c r="S610" s="46"/>
      <c r="T610" s="46"/>
      <c r="U610" s="19" t="b">
        <f>N610&gt;___Summary!B613</f>
        <v>0</v>
      </c>
      <c r="V610" s="19" t="b">
        <f t="shared" si="29"/>
        <v>1</v>
      </c>
      <c r="X610" s="43">
        <f t="shared" si="27"/>
        <v>0</v>
      </c>
      <c r="Y610" s="43">
        <f t="shared" si="28"/>
        <v>0</v>
      </c>
    </row>
    <row r="611" spans="1:25" ht="35.1" customHeight="1" x14ac:dyDescent="0.2">
      <c r="A611" s="44"/>
      <c r="B611" s="44"/>
      <c r="C611" s="44"/>
      <c r="D611" s="44"/>
      <c r="E611" s="44"/>
      <c r="F611" s="44"/>
      <c r="G611" s="89"/>
      <c r="H611" s="45"/>
      <c r="I611" s="47"/>
      <c r="J611" s="46"/>
      <c r="K611" s="47"/>
      <c r="L611" s="47"/>
      <c r="M611" s="48"/>
      <c r="N611" s="46"/>
      <c r="O611" s="44"/>
      <c r="P611" s="47"/>
      <c r="Q611" s="46"/>
      <c r="R611" s="46"/>
      <c r="S611" s="46"/>
      <c r="T611" s="46"/>
      <c r="U611" s="19" t="b">
        <f>N611&gt;___Summary!B614</f>
        <v>0</v>
      </c>
      <c r="V611" s="19" t="b">
        <f t="shared" si="29"/>
        <v>1</v>
      </c>
      <c r="X611" s="43">
        <f t="shared" si="27"/>
        <v>0</v>
      </c>
      <c r="Y611" s="43">
        <f t="shared" si="28"/>
        <v>0</v>
      </c>
    </row>
    <row r="612" spans="1:25" ht="35.1" customHeight="1" x14ac:dyDescent="0.2">
      <c r="A612" s="44"/>
      <c r="B612" s="44"/>
      <c r="C612" s="44"/>
      <c r="D612" s="44"/>
      <c r="E612" s="44"/>
      <c r="F612" s="44"/>
      <c r="G612" s="89"/>
      <c r="H612" s="45"/>
      <c r="I612" s="47"/>
      <c r="J612" s="46"/>
      <c r="K612" s="47"/>
      <c r="L612" s="47"/>
      <c r="M612" s="48"/>
      <c r="N612" s="46"/>
      <c r="O612" s="44"/>
      <c r="P612" s="47"/>
      <c r="Q612" s="46"/>
      <c r="R612" s="46"/>
      <c r="S612" s="46"/>
      <c r="T612" s="46"/>
      <c r="U612" s="19" t="b">
        <f>N612&gt;___Summary!B615</f>
        <v>0</v>
      </c>
      <c r="V612" s="19" t="b">
        <f t="shared" si="29"/>
        <v>1</v>
      </c>
      <c r="X612" s="43">
        <f t="shared" si="27"/>
        <v>0</v>
      </c>
      <c r="Y612" s="43">
        <f t="shared" si="28"/>
        <v>0</v>
      </c>
    </row>
    <row r="613" spans="1:25" ht="35.1" customHeight="1" x14ac:dyDescent="0.2">
      <c r="A613" s="44"/>
      <c r="B613" s="44"/>
      <c r="C613" s="44"/>
      <c r="D613" s="44"/>
      <c r="E613" s="44"/>
      <c r="F613" s="44"/>
      <c r="G613" s="89"/>
      <c r="H613" s="45"/>
      <c r="I613" s="47"/>
      <c r="J613" s="46"/>
      <c r="K613" s="47"/>
      <c r="L613" s="47"/>
      <c r="M613" s="48"/>
      <c r="N613" s="46"/>
      <c r="O613" s="44"/>
      <c r="P613" s="47"/>
      <c r="Q613" s="46"/>
      <c r="R613" s="46"/>
      <c r="S613" s="46"/>
      <c r="T613" s="46"/>
      <c r="U613" s="19" t="b">
        <f>N613&gt;___Summary!B616</f>
        <v>0</v>
      </c>
      <c r="V613" s="19" t="b">
        <f t="shared" si="29"/>
        <v>1</v>
      </c>
      <c r="X613" s="43">
        <f t="shared" si="27"/>
        <v>0</v>
      </c>
      <c r="Y613" s="43">
        <f t="shared" si="28"/>
        <v>0</v>
      </c>
    </row>
    <row r="614" spans="1:25" ht="35.1" customHeight="1" x14ac:dyDescent="0.2">
      <c r="A614" s="44"/>
      <c r="B614" s="44"/>
      <c r="C614" s="44"/>
      <c r="D614" s="44"/>
      <c r="E614" s="44"/>
      <c r="F614" s="44"/>
      <c r="G614" s="89"/>
      <c r="H614" s="45"/>
      <c r="I614" s="47"/>
      <c r="J614" s="46"/>
      <c r="K614" s="47"/>
      <c r="L614" s="47"/>
      <c r="M614" s="48"/>
      <c r="N614" s="46"/>
      <c r="O614" s="44"/>
      <c r="P614" s="47"/>
      <c r="Q614" s="46"/>
      <c r="R614" s="46"/>
      <c r="S614" s="46"/>
      <c r="T614" s="46"/>
      <c r="U614" s="19" t="b">
        <f>N614&gt;___Summary!B617</f>
        <v>0</v>
      </c>
      <c r="V614" s="19" t="b">
        <f t="shared" si="29"/>
        <v>1</v>
      </c>
      <c r="X614" s="43">
        <f t="shared" si="27"/>
        <v>0</v>
      </c>
      <c r="Y614" s="43">
        <f t="shared" si="28"/>
        <v>0</v>
      </c>
    </row>
    <row r="615" spans="1:25" ht="35.1" customHeight="1" x14ac:dyDescent="0.2">
      <c r="A615" s="44"/>
      <c r="B615" s="44"/>
      <c r="C615" s="44"/>
      <c r="D615" s="44"/>
      <c r="E615" s="44"/>
      <c r="F615" s="44"/>
      <c r="G615" s="89"/>
      <c r="H615" s="45"/>
      <c r="I615" s="47"/>
      <c r="J615" s="46"/>
      <c r="K615" s="47"/>
      <c r="L615" s="47"/>
      <c r="M615" s="48"/>
      <c r="N615" s="46"/>
      <c r="O615" s="44"/>
      <c r="P615" s="47"/>
      <c r="Q615" s="46"/>
      <c r="R615" s="46"/>
      <c r="S615" s="46"/>
      <c r="T615" s="46"/>
      <c r="U615" s="19" t="b">
        <f>N615&gt;___Summary!B618</f>
        <v>0</v>
      </c>
      <c r="V615" s="19" t="b">
        <f t="shared" si="29"/>
        <v>1</v>
      </c>
      <c r="X615" s="43">
        <f t="shared" si="27"/>
        <v>0</v>
      </c>
      <c r="Y615" s="43">
        <f t="shared" si="28"/>
        <v>0</v>
      </c>
    </row>
    <row r="616" spans="1:25" ht="35.1" customHeight="1" x14ac:dyDescent="0.2">
      <c r="A616" s="44"/>
      <c r="B616" s="44"/>
      <c r="C616" s="44"/>
      <c r="D616" s="44"/>
      <c r="E616" s="44"/>
      <c r="F616" s="44"/>
      <c r="G616" s="89"/>
      <c r="H616" s="45"/>
      <c r="I616" s="47"/>
      <c r="J616" s="46"/>
      <c r="K616" s="47"/>
      <c r="L616" s="47"/>
      <c r="M616" s="48"/>
      <c r="N616" s="46"/>
      <c r="O616" s="44"/>
      <c r="P616" s="47"/>
      <c r="Q616" s="46"/>
      <c r="R616" s="46"/>
      <c r="S616" s="46"/>
      <c r="T616" s="46"/>
      <c r="U616" s="19" t="b">
        <f>N616&gt;___Summary!B619</f>
        <v>0</v>
      </c>
      <c r="V616" s="19" t="b">
        <f t="shared" si="29"/>
        <v>1</v>
      </c>
      <c r="X616" s="43">
        <f t="shared" si="27"/>
        <v>0</v>
      </c>
      <c r="Y616" s="43">
        <f t="shared" si="28"/>
        <v>0</v>
      </c>
    </row>
    <row r="617" spans="1:25" ht="35.1" customHeight="1" x14ac:dyDescent="0.2">
      <c r="A617" s="44"/>
      <c r="B617" s="44"/>
      <c r="C617" s="44"/>
      <c r="D617" s="44"/>
      <c r="E617" s="44"/>
      <c r="F617" s="44"/>
      <c r="G617" s="89"/>
      <c r="H617" s="45"/>
      <c r="I617" s="47"/>
      <c r="J617" s="46"/>
      <c r="K617" s="47"/>
      <c r="L617" s="47"/>
      <c r="M617" s="48"/>
      <c r="N617" s="46"/>
      <c r="O617" s="44"/>
      <c r="P617" s="47"/>
      <c r="Q617" s="46"/>
      <c r="R617" s="46"/>
      <c r="S617" s="46"/>
      <c r="T617" s="46"/>
      <c r="U617" s="19" t="b">
        <f>N617&gt;___Summary!B620</f>
        <v>0</v>
      </c>
      <c r="V617" s="19" t="b">
        <f t="shared" si="29"/>
        <v>1</v>
      </c>
      <c r="X617" s="43">
        <f t="shared" si="27"/>
        <v>0</v>
      </c>
      <c r="Y617" s="43">
        <f t="shared" si="28"/>
        <v>0</v>
      </c>
    </row>
    <row r="618" spans="1:25" ht="35.1" customHeight="1" x14ac:dyDescent="0.2">
      <c r="A618" s="44"/>
      <c r="B618" s="44"/>
      <c r="C618" s="44"/>
      <c r="D618" s="44"/>
      <c r="E618" s="44"/>
      <c r="F618" s="44"/>
      <c r="G618" s="89"/>
      <c r="H618" s="45"/>
      <c r="I618" s="47"/>
      <c r="J618" s="46"/>
      <c r="K618" s="47"/>
      <c r="L618" s="47"/>
      <c r="M618" s="48"/>
      <c r="N618" s="46"/>
      <c r="O618" s="44"/>
      <c r="P618" s="47"/>
      <c r="Q618" s="46"/>
      <c r="R618" s="46"/>
      <c r="S618" s="46"/>
      <c r="T618" s="46"/>
      <c r="U618" s="19" t="b">
        <f>N618&gt;___Summary!B621</f>
        <v>0</v>
      </c>
      <c r="V618" s="19" t="b">
        <f t="shared" si="29"/>
        <v>1</v>
      </c>
      <c r="X618" s="43">
        <f t="shared" si="27"/>
        <v>0</v>
      </c>
      <c r="Y618" s="43">
        <f t="shared" si="28"/>
        <v>0</v>
      </c>
    </row>
    <row r="619" spans="1:25" ht="35.1" customHeight="1" x14ac:dyDescent="0.2">
      <c r="A619" s="44"/>
      <c r="B619" s="44"/>
      <c r="C619" s="44"/>
      <c r="D619" s="44"/>
      <c r="E619" s="44"/>
      <c r="F619" s="44"/>
      <c r="G619" s="89"/>
      <c r="H619" s="45"/>
      <c r="I619" s="47"/>
      <c r="J619" s="46"/>
      <c r="K619" s="47"/>
      <c r="L619" s="47"/>
      <c r="M619" s="48"/>
      <c r="N619" s="46"/>
      <c r="O619" s="44"/>
      <c r="P619" s="47"/>
      <c r="Q619" s="46"/>
      <c r="R619" s="46"/>
      <c r="S619" s="46"/>
      <c r="T619" s="46"/>
      <c r="U619" s="19" t="b">
        <f>N619&gt;___Summary!B622</f>
        <v>0</v>
      </c>
      <c r="V619" s="19" t="b">
        <f t="shared" si="29"/>
        <v>1</v>
      </c>
      <c r="X619" s="43">
        <f t="shared" si="27"/>
        <v>0</v>
      </c>
      <c r="Y619" s="43">
        <f t="shared" si="28"/>
        <v>0</v>
      </c>
    </row>
    <row r="620" spans="1:25" ht="35.1" customHeight="1" x14ac:dyDescent="0.2">
      <c r="A620" s="44"/>
      <c r="B620" s="44"/>
      <c r="C620" s="44"/>
      <c r="D620" s="44"/>
      <c r="E620" s="44"/>
      <c r="F620" s="44"/>
      <c r="G620" s="89"/>
      <c r="H620" s="45"/>
      <c r="I620" s="47"/>
      <c r="J620" s="46"/>
      <c r="K620" s="47"/>
      <c r="L620" s="47"/>
      <c r="M620" s="48"/>
      <c r="N620" s="46"/>
      <c r="O620" s="44"/>
      <c r="P620" s="47"/>
      <c r="Q620" s="46"/>
      <c r="R620" s="46"/>
      <c r="S620" s="46"/>
      <c r="T620" s="46"/>
      <c r="U620" s="19" t="b">
        <f>N620&gt;___Summary!B623</f>
        <v>0</v>
      </c>
      <c r="V620" s="19" t="b">
        <f t="shared" si="29"/>
        <v>1</v>
      </c>
      <c r="X620" s="43">
        <f t="shared" si="27"/>
        <v>0</v>
      </c>
      <c r="Y620" s="43">
        <f t="shared" si="28"/>
        <v>0</v>
      </c>
    </row>
    <row r="621" spans="1:25" ht="35.1" customHeight="1" x14ac:dyDescent="0.2">
      <c r="A621" s="44"/>
      <c r="B621" s="44"/>
      <c r="C621" s="44"/>
      <c r="D621" s="44"/>
      <c r="E621" s="44"/>
      <c r="F621" s="44"/>
      <c r="G621" s="89"/>
      <c r="H621" s="45"/>
      <c r="I621" s="47"/>
      <c r="J621" s="46"/>
      <c r="K621" s="47"/>
      <c r="L621" s="47"/>
      <c r="M621" s="48"/>
      <c r="N621" s="46"/>
      <c r="O621" s="44"/>
      <c r="P621" s="47"/>
      <c r="Q621" s="46"/>
      <c r="R621" s="46"/>
      <c r="S621" s="46"/>
      <c r="T621" s="46"/>
      <c r="U621" s="19" t="b">
        <f>N621&gt;___Summary!B624</f>
        <v>0</v>
      </c>
      <c r="V621" s="19" t="b">
        <f t="shared" si="29"/>
        <v>1</v>
      </c>
      <c r="X621" s="43">
        <f t="shared" si="27"/>
        <v>0</v>
      </c>
      <c r="Y621" s="43">
        <f t="shared" si="28"/>
        <v>0</v>
      </c>
    </row>
    <row r="622" spans="1:25" ht="35.1" customHeight="1" x14ac:dyDescent="0.2">
      <c r="A622" s="44"/>
      <c r="B622" s="44"/>
      <c r="C622" s="44"/>
      <c r="D622" s="44"/>
      <c r="E622" s="44"/>
      <c r="F622" s="44"/>
      <c r="G622" s="89"/>
      <c r="H622" s="45"/>
      <c r="I622" s="47"/>
      <c r="J622" s="46"/>
      <c r="K622" s="47"/>
      <c r="L622" s="47"/>
      <c r="M622" s="48"/>
      <c r="N622" s="46"/>
      <c r="O622" s="44"/>
      <c r="P622" s="47"/>
      <c r="Q622" s="46"/>
      <c r="R622" s="46"/>
      <c r="S622" s="46"/>
      <c r="T622" s="46"/>
      <c r="U622" s="19" t="b">
        <f>N622&gt;___Summary!B625</f>
        <v>0</v>
      </c>
      <c r="V622" s="19" t="b">
        <f t="shared" si="29"/>
        <v>1</v>
      </c>
      <c r="X622" s="43">
        <f t="shared" si="27"/>
        <v>0</v>
      </c>
      <c r="Y622" s="43">
        <f t="shared" si="28"/>
        <v>0</v>
      </c>
    </row>
    <row r="623" spans="1:25" ht="35.1" customHeight="1" x14ac:dyDescent="0.2">
      <c r="A623" s="44"/>
      <c r="B623" s="44"/>
      <c r="C623" s="44"/>
      <c r="D623" s="44"/>
      <c r="E623" s="44"/>
      <c r="F623" s="44"/>
      <c r="G623" s="89"/>
      <c r="H623" s="45"/>
      <c r="I623" s="47"/>
      <c r="J623" s="46"/>
      <c r="K623" s="47"/>
      <c r="L623" s="47"/>
      <c r="M623" s="48"/>
      <c r="N623" s="46"/>
      <c r="O623" s="44"/>
      <c r="P623" s="47"/>
      <c r="Q623" s="46"/>
      <c r="R623" s="46"/>
      <c r="S623" s="46"/>
      <c r="T623" s="46"/>
      <c r="U623" s="19" t="b">
        <f>N623&gt;___Summary!B626</f>
        <v>0</v>
      </c>
      <c r="V623" s="19" t="b">
        <f t="shared" si="29"/>
        <v>1</v>
      </c>
      <c r="X623" s="43">
        <f t="shared" si="27"/>
        <v>0</v>
      </c>
      <c r="Y623" s="43">
        <f t="shared" si="28"/>
        <v>0</v>
      </c>
    </row>
    <row r="624" spans="1:25" ht="35.1" customHeight="1" x14ac:dyDescent="0.2">
      <c r="A624" s="44"/>
      <c r="B624" s="44"/>
      <c r="C624" s="44"/>
      <c r="D624" s="44"/>
      <c r="E624" s="44"/>
      <c r="F624" s="44"/>
      <c r="G624" s="89"/>
      <c r="H624" s="45"/>
      <c r="I624" s="47"/>
      <c r="J624" s="46"/>
      <c r="K624" s="47"/>
      <c r="L624" s="47"/>
      <c r="M624" s="48"/>
      <c r="N624" s="46"/>
      <c r="O624" s="44"/>
      <c r="P624" s="47"/>
      <c r="Q624" s="46"/>
      <c r="R624" s="46"/>
      <c r="S624" s="46"/>
      <c r="T624" s="46"/>
      <c r="U624" s="19" t="b">
        <f>N624&gt;___Summary!B627</f>
        <v>0</v>
      </c>
      <c r="V624" s="19" t="b">
        <f t="shared" si="29"/>
        <v>1</v>
      </c>
      <c r="X624" s="43">
        <f t="shared" si="27"/>
        <v>0</v>
      </c>
      <c r="Y624" s="43">
        <f t="shared" si="28"/>
        <v>0</v>
      </c>
    </row>
    <row r="625" spans="1:25" ht="35.1" customHeight="1" x14ac:dyDescent="0.2">
      <c r="A625" s="44"/>
      <c r="B625" s="44"/>
      <c r="C625" s="44"/>
      <c r="D625" s="44"/>
      <c r="E625" s="44"/>
      <c r="F625" s="44"/>
      <c r="G625" s="89"/>
      <c r="H625" s="45"/>
      <c r="I625" s="47"/>
      <c r="J625" s="46"/>
      <c r="K625" s="47"/>
      <c r="L625" s="47"/>
      <c r="M625" s="48"/>
      <c r="N625" s="46"/>
      <c r="O625" s="44"/>
      <c r="P625" s="47"/>
      <c r="Q625" s="46"/>
      <c r="R625" s="46"/>
      <c r="S625" s="46"/>
      <c r="T625" s="46"/>
      <c r="U625" s="19" t="b">
        <f>N625&gt;___Summary!B628</f>
        <v>0</v>
      </c>
      <c r="V625" s="19" t="b">
        <f t="shared" si="29"/>
        <v>1</v>
      </c>
      <c r="X625" s="43">
        <f t="shared" si="27"/>
        <v>0</v>
      </c>
      <c r="Y625" s="43">
        <f t="shared" si="28"/>
        <v>0</v>
      </c>
    </row>
    <row r="626" spans="1:25" ht="35.1" customHeight="1" x14ac:dyDescent="0.2">
      <c r="A626" s="44"/>
      <c r="B626" s="44"/>
      <c r="C626" s="44"/>
      <c r="D626" s="44"/>
      <c r="E626" s="44"/>
      <c r="F626" s="44"/>
      <c r="G626" s="89"/>
      <c r="H626" s="45"/>
      <c r="I626" s="47"/>
      <c r="J626" s="46"/>
      <c r="K626" s="47"/>
      <c r="L626" s="47"/>
      <c r="M626" s="48"/>
      <c r="N626" s="46"/>
      <c r="O626" s="44"/>
      <c r="P626" s="47"/>
      <c r="Q626" s="46"/>
      <c r="R626" s="46"/>
      <c r="S626" s="46"/>
      <c r="T626" s="46"/>
      <c r="U626" s="19" t="b">
        <f>N626&gt;___Summary!B629</f>
        <v>0</v>
      </c>
      <c r="V626" s="19" t="b">
        <f t="shared" si="29"/>
        <v>1</v>
      </c>
      <c r="X626" s="43">
        <f t="shared" si="27"/>
        <v>0</v>
      </c>
      <c r="Y626" s="43">
        <f t="shared" si="28"/>
        <v>0</v>
      </c>
    </row>
    <row r="627" spans="1:25" ht="35.1" customHeight="1" x14ac:dyDescent="0.2">
      <c r="A627" s="44"/>
      <c r="B627" s="44"/>
      <c r="C627" s="44"/>
      <c r="D627" s="44"/>
      <c r="E627" s="44"/>
      <c r="F627" s="44"/>
      <c r="G627" s="89"/>
      <c r="H627" s="45"/>
      <c r="I627" s="47"/>
      <c r="J627" s="46"/>
      <c r="K627" s="47"/>
      <c r="L627" s="47"/>
      <c r="M627" s="48"/>
      <c r="N627" s="46"/>
      <c r="O627" s="44"/>
      <c r="P627" s="47"/>
      <c r="Q627" s="46"/>
      <c r="R627" s="46"/>
      <c r="S627" s="46"/>
      <c r="T627" s="46"/>
      <c r="U627" s="19" t="b">
        <f>N627&gt;___Summary!B630</f>
        <v>0</v>
      </c>
      <c r="V627" s="19" t="b">
        <f t="shared" si="29"/>
        <v>1</v>
      </c>
      <c r="X627" s="43">
        <f t="shared" si="27"/>
        <v>0</v>
      </c>
      <c r="Y627" s="43">
        <f t="shared" si="28"/>
        <v>0</v>
      </c>
    </row>
    <row r="628" spans="1:25" ht="35.1" customHeight="1" x14ac:dyDescent="0.2">
      <c r="A628" s="44"/>
      <c r="B628" s="44"/>
      <c r="C628" s="44"/>
      <c r="D628" s="44"/>
      <c r="E628" s="44"/>
      <c r="F628" s="44"/>
      <c r="G628" s="89"/>
      <c r="H628" s="45"/>
      <c r="I628" s="47"/>
      <c r="J628" s="46"/>
      <c r="K628" s="47"/>
      <c r="L628" s="47"/>
      <c r="M628" s="48"/>
      <c r="N628" s="46"/>
      <c r="O628" s="44"/>
      <c r="P628" s="47"/>
      <c r="Q628" s="46"/>
      <c r="R628" s="46"/>
      <c r="S628" s="46"/>
      <c r="T628" s="46"/>
      <c r="U628" s="19" t="b">
        <f>N628&gt;___Summary!B631</f>
        <v>0</v>
      </c>
      <c r="V628" s="19" t="b">
        <f t="shared" si="29"/>
        <v>1</v>
      </c>
      <c r="X628" s="43">
        <f t="shared" si="27"/>
        <v>0</v>
      </c>
      <c r="Y628" s="43">
        <f t="shared" si="28"/>
        <v>0</v>
      </c>
    </row>
    <row r="629" spans="1:25" ht="35.1" customHeight="1" x14ac:dyDescent="0.2">
      <c r="A629" s="44"/>
      <c r="B629" s="44"/>
      <c r="C629" s="44"/>
      <c r="D629" s="44"/>
      <c r="E629" s="44"/>
      <c r="F629" s="44"/>
      <c r="G629" s="89"/>
      <c r="H629" s="45"/>
      <c r="I629" s="47"/>
      <c r="J629" s="46"/>
      <c r="K629" s="47"/>
      <c r="L629" s="47"/>
      <c r="M629" s="48"/>
      <c r="N629" s="46"/>
      <c r="O629" s="44"/>
      <c r="P629" s="47"/>
      <c r="Q629" s="46"/>
      <c r="R629" s="46"/>
      <c r="S629" s="46"/>
      <c r="T629" s="46"/>
      <c r="U629" s="19" t="b">
        <f>N629&gt;___Summary!B632</f>
        <v>0</v>
      </c>
      <c r="V629" s="19" t="b">
        <f t="shared" si="29"/>
        <v>1</v>
      </c>
      <c r="X629" s="43">
        <f t="shared" si="27"/>
        <v>0</v>
      </c>
      <c r="Y629" s="43">
        <f t="shared" si="28"/>
        <v>0</v>
      </c>
    </row>
    <row r="630" spans="1:25" ht="35.1" customHeight="1" x14ac:dyDescent="0.2">
      <c r="A630" s="44"/>
      <c r="B630" s="44"/>
      <c r="C630" s="44"/>
      <c r="D630" s="44"/>
      <c r="E630" s="44"/>
      <c r="F630" s="44"/>
      <c r="G630" s="89"/>
      <c r="H630" s="45"/>
      <c r="I630" s="47"/>
      <c r="J630" s="46"/>
      <c r="K630" s="47"/>
      <c r="L630" s="47"/>
      <c r="M630" s="48"/>
      <c r="N630" s="46"/>
      <c r="O630" s="44"/>
      <c r="P630" s="47"/>
      <c r="Q630" s="46"/>
      <c r="R630" s="46"/>
      <c r="S630" s="46"/>
      <c r="T630" s="46"/>
      <c r="U630" s="19" t="b">
        <f>N630&gt;___Summary!B633</f>
        <v>0</v>
      </c>
      <c r="V630" s="19" t="b">
        <f t="shared" si="29"/>
        <v>1</v>
      </c>
      <c r="X630" s="43">
        <f t="shared" si="27"/>
        <v>0</v>
      </c>
      <c r="Y630" s="43">
        <f t="shared" si="28"/>
        <v>0</v>
      </c>
    </row>
    <row r="631" spans="1:25" ht="35.1" customHeight="1" x14ac:dyDescent="0.2">
      <c r="A631" s="44"/>
      <c r="B631" s="44"/>
      <c r="C631" s="44"/>
      <c r="D631" s="44"/>
      <c r="E631" s="44"/>
      <c r="F631" s="44"/>
      <c r="G631" s="89"/>
      <c r="H631" s="45"/>
      <c r="I631" s="47"/>
      <c r="J631" s="46"/>
      <c r="K631" s="47"/>
      <c r="L631" s="47"/>
      <c r="M631" s="48"/>
      <c r="N631" s="46"/>
      <c r="O631" s="44"/>
      <c r="P631" s="47"/>
      <c r="Q631" s="46"/>
      <c r="R631" s="46"/>
      <c r="S631" s="46"/>
      <c r="T631" s="46"/>
      <c r="U631" s="19" t="b">
        <f>N631&gt;___Summary!B634</f>
        <v>0</v>
      </c>
      <c r="V631" s="19" t="b">
        <f t="shared" si="29"/>
        <v>1</v>
      </c>
      <c r="X631" s="43">
        <f t="shared" si="27"/>
        <v>0</v>
      </c>
      <c r="Y631" s="43">
        <f t="shared" si="28"/>
        <v>0</v>
      </c>
    </row>
    <row r="632" spans="1:25" ht="35.1" customHeight="1" x14ac:dyDescent="0.2">
      <c r="A632" s="44"/>
      <c r="B632" s="44"/>
      <c r="C632" s="44"/>
      <c r="D632" s="44"/>
      <c r="E632" s="44"/>
      <c r="F632" s="44"/>
      <c r="G632" s="89"/>
      <c r="H632" s="45"/>
      <c r="I632" s="47"/>
      <c r="J632" s="46"/>
      <c r="K632" s="47"/>
      <c r="L632" s="47"/>
      <c r="M632" s="48"/>
      <c r="N632" s="46"/>
      <c r="O632" s="44"/>
      <c r="P632" s="47"/>
      <c r="Q632" s="46"/>
      <c r="R632" s="46"/>
      <c r="S632" s="46"/>
      <c r="T632" s="46"/>
      <c r="U632" s="19" t="b">
        <f>N632&gt;___Summary!B635</f>
        <v>0</v>
      </c>
      <c r="V632" s="19" t="b">
        <f t="shared" si="29"/>
        <v>1</v>
      </c>
      <c r="X632" s="43">
        <f t="shared" si="27"/>
        <v>0</v>
      </c>
      <c r="Y632" s="43">
        <f t="shared" si="28"/>
        <v>0</v>
      </c>
    </row>
    <row r="633" spans="1:25" ht="35.1" customHeight="1" x14ac:dyDescent="0.2">
      <c r="A633" s="44"/>
      <c r="B633" s="44"/>
      <c r="C633" s="44"/>
      <c r="D633" s="44"/>
      <c r="E633" s="44"/>
      <c r="F633" s="44"/>
      <c r="G633" s="89"/>
      <c r="H633" s="45"/>
      <c r="I633" s="47"/>
      <c r="J633" s="46"/>
      <c r="K633" s="47"/>
      <c r="L633" s="47"/>
      <c r="M633" s="48"/>
      <c r="N633" s="46"/>
      <c r="O633" s="44"/>
      <c r="P633" s="47"/>
      <c r="Q633" s="46"/>
      <c r="R633" s="46"/>
      <c r="S633" s="46"/>
      <c r="T633" s="46"/>
      <c r="U633" s="19" t="b">
        <f>N633&gt;___Summary!B636</f>
        <v>0</v>
      </c>
      <c r="V633" s="19" t="b">
        <f t="shared" si="29"/>
        <v>1</v>
      </c>
      <c r="X633" s="43">
        <f t="shared" si="27"/>
        <v>0</v>
      </c>
      <c r="Y633" s="43">
        <f t="shared" si="28"/>
        <v>0</v>
      </c>
    </row>
    <row r="634" spans="1:25" ht="35.1" customHeight="1" x14ac:dyDescent="0.2">
      <c r="A634" s="44"/>
      <c r="B634" s="44"/>
      <c r="C634" s="44"/>
      <c r="D634" s="44"/>
      <c r="E634" s="44"/>
      <c r="F634" s="44"/>
      <c r="G634" s="89"/>
      <c r="H634" s="45"/>
      <c r="I634" s="47"/>
      <c r="J634" s="46"/>
      <c r="K634" s="47"/>
      <c r="L634" s="47"/>
      <c r="M634" s="48"/>
      <c r="N634" s="46"/>
      <c r="O634" s="44"/>
      <c r="P634" s="47"/>
      <c r="Q634" s="46"/>
      <c r="R634" s="46"/>
      <c r="S634" s="46"/>
      <c r="T634" s="46"/>
      <c r="U634" s="19" t="b">
        <f>N634&gt;___Summary!B637</f>
        <v>0</v>
      </c>
      <c r="V634" s="19" t="b">
        <f t="shared" si="29"/>
        <v>1</v>
      </c>
      <c r="X634" s="43">
        <f t="shared" si="27"/>
        <v>0</v>
      </c>
      <c r="Y634" s="43">
        <f t="shared" si="28"/>
        <v>0</v>
      </c>
    </row>
    <row r="635" spans="1:25" ht="35.1" customHeight="1" x14ac:dyDescent="0.2">
      <c r="A635" s="44"/>
      <c r="B635" s="44"/>
      <c r="C635" s="44"/>
      <c r="D635" s="44"/>
      <c r="E635" s="44"/>
      <c r="F635" s="44"/>
      <c r="G635" s="89"/>
      <c r="H635" s="45"/>
      <c r="I635" s="47"/>
      <c r="J635" s="46"/>
      <c r="K635" s="47"/>
      <c r="L635" s="47"/>
      <c r="M635" s="48"/>
      <c r="N635" s="46"/>
      <c r="O635" s="44"/>
      <c r="P635" s="47"/>
      <c r="Q635" s="46"/>
      <c r="R635" s="46"/>
      <c r="S635" s="46"/>
      <c r="T635" s="46"/>
      <c r="U635" s="19" t="b">
        <f>N635&gt;___Summary!B638</f>
        <v>0</v>
      </c>
      <c r="V635" s="19" t="b">
        <f t="shared" si="29"/>
        <v>1</v>
      </c>
      <c r="X635" s="43">
        <f t="shared" si="27"/>
        <v>0</v>
      </c>
      <c r="Y635" s="43">
        <f t="shared" si="28"/>
        <v>0</v>
      </c>
    </row>
    <row r="636" spans="1:25" ht="35.1" customHeight="1" x14ac:dyDescent="0.2">
      <c r="A636" s="44"/>
      <c r="B636" s="44"/>
      <c r="C636" s="44"/>
      <c r="D636" s="44"/>
      <c r="E636" s="44"/>
      <c r="F636" s="44"/>
      <c r="G636" s="89"/>
      <c r="H636" s="45"/>
      <c r="I636" s="47"/>
      <c r="J636" s="46"/>
      <c r="K636" s="47"/>
      <c r="L636" s="47"/>
      <c r="M636" s="48"/>
      <c r="N636" s="46"/>
      <c r="O636" s="44"/>
      <c r="P636" s="47"/>
      <c r="Q636" s="46"/>
      <c r="R636" s="46"/>
      <c r="S636" s="46"/>
      <c r="T636" s="46"/>
      <c r="U636" s="19" t="b">
        <f>N636&gt;___Summary!B639</f>
        <v>0</v>
      </c>
      <c r="V636" s="19" t="b">
        <f t="shared" si="29"/>
        <v>1</v>
      </c>
      <c r="X636" s="43">
        <f t="shared" si="27"/>
        <v>0</v>
      </c>
      <c r="Y636" s="43">
        <f t="shared" si="28"/>
        <v>0</v>
      </c>
    </row>
    <row r="637" spans="1:25" ht="35.1" customHeight="1" x14ac:dyDescent="0.2">
      <c r="A637" s="44"/>
      <c r="B637" s="44"/>
      <c r="C637" s="44"/>
      <c r="D637" s="44"/>
      <c r="E637" s="44"/>
      <c r="F637" s="44"/>
      <c r="G637" s="89"/>
      <c r="H637" s="45"/>
      <c r="I637" s="47"/>
      <c r="J637" s="46"/>
      <c r="K637" s="47"/>
      <c r="L637" s="47"/>
      <c r="M637" s="48"/>
      <c r="N637" s="46"/>
      <c r="O637" s="44"/>
      <c r="P637" s="47"/>
      <c r="Q637" s="46"/>
      <c r="R637" s="46"/>
      <c r="S637" s="46"/>
      <c r="T637" s="46"/>
      <c r="U637" s="19" t="b">
        <f>N637&gt;___Summary!B640</f>
        <v>0</v>
      </c>
      <c r="V637" s="19" t="b">
        <f t="shared" si="29"/>
        <v>1</v>
      </c>
      <c r="X637" s="43">
        <f t="shared" si="27"/>
        <v>0</v>
      </c>
      <c r="Y637" s="43">
        <f t="shared" si="28"/>
        <v>0</v>
      </c>
    </row>
    <row r="638" spans="1:25" ht="35.1" customHeight="1" x14ac:dyDescent="0.2">
      <c r="A638" s="44"/>
      <c r="B638" s="44"/>
      <c r="C638" s="44"/>
      <c r="D638" s="44"/>
      <c r="E638" s="44"/>
      <c r="F638" s="44"/>
      <c r="G638" s="89"/>
      <c r="H638" s="45"/>
      <c r="I638" s="47"/>
      <c r="J638" s="46"/>
      <c r="K638" s="47"/>
      <c r="L638" s="47"/>
      <c r="M638" s="48"/>
      <c r="N638" s="46"/>
      <c r="O638" s="44"/>
      <c r="P638" s="47"/>
      <c r="Q638" s="46"/>
      <c r="R638" s="46"/>
      <c r="S638" s="46"/>
      <c r="T638" s="46"/>
      <c r="U638" s="19" t="b">
        <f>N638&gt;___Summary!B641</f>
        <v>0</v>
      </c>
      <c r="V638" s="19" t="b">
        <f t="shared" si="29"/>
        <v>1</v>
      </c>
      <c r="X638" s="43">
        <f t="shared" si="27"/>
        <v>0</v>
      </c>
      <c r="Y638" s="43">
        <f t="shared" si="28"/>
        <v>0</v>
      </c>
    </row>
    <row r="639" spans="1:25" ht="35.1" customHeight="1" x14ac:dyDescent="0.2">
      <c r="A639" s="44"/>
      <c r="B639" s="44"/>
      <c r="C639" s="44"/>
      <c r="D639" s="44"/>
      <c r="E639" s="44"/>
      <c r="F639" s="44"/>
      <c r="G639" s="89"/>
      <c r="H639" s="45"/>
      <c r="I639" s="47"/>
      <c r="J639" s="46"/>
      <c r="K639" s="47"/>
      <c r="L639" s="47"/>
      <c r="M639" s="48"/>
      <c r="N639" s="46"/>
      <c r="O639" s="44"/>
      <c r="P639" s="47"/>
      <c r="Q639" s="46"/>
      <c r="R639" s="46"/>
      <c r="S639" s="46"/>
      <c r="T639" s="46"/>
      <c r="U639" s="19" t="b">
        <f>N639&gt;___Summary!B642</f>
        <v>0</v>
      </c>
      <c r="V639" s="19" t="b">
        <f t="shared" si="29"/>
        <v>1</v>
      </c>
      <c r="X639" s="43">
        <f t="shared" si="27"/>
        <v>0</v>
      </c>
      <c r="Y639" s="43">
        <f t="shared" si="28"/>
        <v>0</v>
      </c>
    </row>
    <row r="640" spans="1:25" ht="35.1" customHeight="1" x14ac:dyDescent="0.2">
      <c r="A640" s="44"/>
      <c r="B640" s="44"/>
      <c r="C640" s="44"/>
      <c r="D640" s="44"/>
      <c r="E640" s="44"/>
      <c r="F640" s="44"/>
      <c r="G640" s="89"/>
      <c r="H640" s="45"/>
      <c r="I640" s="47"/>
      <c r="J640" s="46"/>
      <c r="K640" s="47"/>
      <c r="L640" s="47"/>
      <c r="M640" s="48"/>
      <c r="N640" s="46"/>
      <c r="O640" s="44"/>
      <c r="P640" s="47"/>
      <c r="Q640" s="46"/>
      <c r="R640" s="46"/>
      <c r="S640" s="46"/>
      <c r="T640" s="46"/>
      <c r="U640" s="19" t="b">
        <f>N640&gt;___Summary!B643</f>
        <v>0</v>
      </c>
      <c r="V640" s="19" t="b">
        <f t="shared" si="29"/>
        <v>1</v>
      </c>
      <c r="X640" s="43">
        <f t="shared" si="27"/>
        <v>0</v>
      </c>
      <c r="Y640" s="43">
        <f t="shared" si="28"/>
        <v>0</v>
      </c>
    </row>
    <row r="641" spans="1:25" ht="35.1" customHeight="1" x14ac:dyDescent="0.2">
      <c r="A641" s="44"/>
      <c r="B641" s="44"/>
      <c r="C641" s="44"/>
      <c r="D641" s="44"/>
      <c r="E641" s="44"/>
      <c r="F641" s="44"/>
      <c r="G641" s="89"/>
      <c r="H641" s="45"/>
      <c r="I641" s="47"/>
      <c r="J641" s="46"/>
      <c r="K641" s="47"/>
      <c r="L641" s="47"/>
      <c r="M641" s="48"/>
      <c r="N641" s="46"/>
      <c r="O641" s="44"/>
      <c r="P641" s="47"/>
      <c r="Q641" s="46"/>
      <c r="R641" s="46"/>
      <c r="S641" s="46"/>
      <c r="T641" s="46"/>
      <c r="U641" s="19" t="b">
        <f>N641&gt;___Summary!B644</f>
        <v>0</v>
      </c>
      <c r="V641" s="19" t="b">
        <f t="shared" si="29"/>
        <v>1</v>
      </c>
      <c r="X641" s="43">
        <f t="shared" si="27"/>
        <v>0</v>
      </c>
      <c r="Y641" s="43">
        <f t="shared" si="28"/>
        <v>0</v>
      </c>
    </row>
    <row r="642" spans="1:25" ht="35.1" customHeight="1" x14ac:dyDescent="0.2">
      <c r="A642" s="44"/>
      <c r="B642" s="44"/>
      <c r="C642" s="44"/>
      <c r="D642" s="44"/>
      <c r="E642" s="44"/>
      <c r="F642" s="44"/>
      <c r="G642" s="89"/>
      <c r="H642" s="45"/>
      <c r="I642" s="47"/>
      <c r="J642" s="46"/>
      <c r="K642" s="47"/>
      <c r="L642" s="47"/>
      <c r="M642" s="48"/>
      <c r="N642" s="46"/>
      <c r="O642" s="44"/>
      <c r="P642" s="47"/>
      <c r="Q642" s="46"/>
      <c r="R642" s="46"/>
      <c r="S642" s="46"/>
      <c r="T642" s="46"/>
      <c r="U642" s="19" t="b">
        <f>N642&gt;___Summary!B645</f>
        <v>0</v>
      </c>
      <c r="V642" s="19" t="b">
        <f t="shared" si="29"/>
        <v>1</v>
      </c>
      <c r="X642" s="43">
        <f t="shared" si="27"/>
        <v>0</v>
      </c>
      <c r="Y642" s="43">
        <f t="shared" si="28"/>
        <v>0</v>
      </c>
    </row>
    <row r="643" spans="1:25" ht="35.1" customHeight="1" x14ac:dyDescent="0.2">
      <c r="A643" s="44"/>
      <c r="B643" s="44"/>
      <c r="C643" s="44"/>
      <c r="D643" s="44"/>
      <c r="E643" s="44"/>
      <c r="F643" s="44"/>
      <c r="G643" s="89"/>
      <c r="H643" s="45"/>
      <c r="I643" s="47"/>
      <c r="J643" s="46"/>
      <c r="K643" s="47"/>
      <c r="L643" s="47"/>
      <c r="M643" s="48"/>
      <c r="N643" s="46"/>
      <c r="O643" s="44"/>
      <c r="P643" s="47"/>
      <c r="Q643" s="46"/>
      <c r="R643" s="46"/>
      <c r="S643" s="46"/>
      <c r="T643" s="46"/>
      <c r="U643" s="19" t="b">
        <f>N643&gt;___Summary!B646</f>
        <v>0</v>
      </c>
      <c r="V643" s="19" t="b">
        <f t="shared" si="29"/>
        <v>1</v>
      </c>
      <c r="X643" s="43">
        <f t="shared" si="27"/>
        <v>0</v>
      </c>
      <c r="Y643" s="43">
        <f t="shared" si="28"/>
        <v>0</v>
      </c>
    </row>
    <row r="644" spans="1:25" ht="35.1" customHeight="1" x14ac:dyDescent="0.2">
      <c r="A644" s="44"/>
      <c r="B644" s="44"/>
      <c r="C644" s="44"/>
      <c r="D644" s="44"/>
      <c r="E644" s="44"/>
      <c r="F644" s="44"/>
      <c r="G644" s="89"/>
      <c r="H644" s="45"/>
      <c r="I644" s="47"/>
      <c r="J644" s="46"/>
      <c r="K644" s="47"/>
      <c r="L644" s="47"/>
      <c r="M644" s="48"/>
      <c r="N644" s="46"/>
      <c r="O644" s="44"/>
      <c r="P644" s="47"/>
      <c r="Q644" s="46"/>
      <c r="R644" s="46"/>
      <c r="S644" s="46"/>
      <c r="T644" s="46"/>
      <c r="U644" s="19" t="b">
        <f>N644&gt;___Summary!B647</f>
        <v>0</v>
      </c>
      <c r="V644" s="19" t="b">
        <f t="shared" si="29"/>
        <v>1</v>
      </c>
      <c r="X644" s="43">
        <f t="shared" si="27"/>
        <v>0</v>
      </c>
      <c r="Y644" s="43">
        <f t="shared" si="28"/>
        <v>0</v>
      </c>
    </row>
    <row r="645" spans="1:25" ht="35.1" customHeight="1" x14ac:dyDescent="0.2">
      <c r="A645" s="44"/>
      <c r="B645" s="44"/>
      <c r="C645" s="44"/>
      <c r="D645" s="44"/>
      <c r="E645" s="44"/>
      <c r="F645" s="44"/>
      <c r="G645" s="89"/>
      <c r="H645" s="45"/>
      <c r="I645" s="47"/>
      <c r="J645" s="46"/>
      <c r="K645" s="47"/>
      <c r="L645" s="47"/>
      <c r="M645" s="48"/>
      <c r="N645" s="46"/>
      <c r="O645" s="44"/>
      <c r="P645" s="47"/>
      <c r="Q645" s="46"/>
      <c r="R645" s="46"/>
      <c r="S645" s="46"/>
      <c r="T645" s="46"/>
      <c r="U645" s="19" t="b">
        <f>N645&gt;___Summary!B648</f>
        <v>0</v>
      </c>
      <c r="V645" s="19" t="b">
        <f t="shared" si="29"/>
        <v>1</v>
      </c>
      <c r="X645" s="43">
        <f t="shared" si="27"/>
        <v>0</v>
      </c>
      <c r="Y645" s="43">
        <f t="shared" si="28"/>
        <v>0</v>
      </c>
    </row>
    <row r="646" spans="1:25" ht="35.1" customHeight="1" x14ac:dyDescent="0.2">
      <c r="A646" s="44"/>
      <c r="B646" s="44"/>
      <c r="C646" s="44"/>
      <c r="D646" s="44"/>
      <c r="E646" s="44"/>
      <c r="F646" s="44"/>
      <c r="G646" s="89"/>
      <c r="H646" s="45"/>
      <c r="I646" s="47"/>
      <c r="J646" s="46"/>
      <c r="K646" s="47"/>
      <c r="L646" s="47"/>
      <c r="M646" s="48"/>
      <c r="N646" s="46"/>
      <c r="O646" s="44"/>
      <c r="P646" s="47"/>
      <c r="Q646" s="46"/>
      <c r="R646" s="46"/>
      <c r="S646" s="46"/>
      <c r="T646" s="46"/>
      <c r="U646" s="19" t="b">
        <f>N646&gt;___Summary!B649</f>
        <v>0</v>
      </c>
      <c r="V646" s="19" t="b">
        <f t="shared" si="29"/>
        <v>1</v>
      </c>
      <c r="X646" s="43">
        <f t="shared" si="27"/>
        <v>0</v>
      </c>
      <c r="Y646" s="43">
        <f t="shared" si="28"/>
        <v>0</v>
      </c>
    </row>
    <row r="647" spans="1:25" ht="35.1" customHeight="1" x14ac:dyDescent="0.2">
      <c r="A647" s="44"/>
      <c r="B647" s="44"/>
      <c r="C647" s="44"/>
      <c r="D647" s="44"/>
      <c r="E647" s="44"/>
      <c r="F647" s="44"/>
      <c r="G647" s="89"/>
      <c r="H647" s="45"/>
      <c r="I647" s="47"/>
      <c r="J647" s="46"/>
      <c r="K647" s="47"/>
      <c r="L647" s="47"/>
      <c r="M647" s="48"/>
      <c r="N647" s="46"/>
      <c r="O647" s="44"/>
      <c r="P647" s="47"/>
      <c r="Q647" s="46"/>
      <c r="R647" s="46"/>
      <c r="S647" s="46"/>
      <c r="T647" s="46"/>
      <c r="U647" s="19" t="b">
        <f>N647&gt;___Summary!B650</f>
        <v>0</v>
      </c>
      <c r="V647" s="19" t="b">
        <f t="shared" si="29"/>
        <v>1</v>
      </c>
      <c r="X647" s="43">
        <f t="shared" si="27"/>
        <v>0</v>
      </c>
      <c r="Y647" s="43">
        <f t="shared" si="28"/>
        <v>0</v>
      </c>
    </row>
    <row r="648" spans="1:25" ht="35.1" customHeight="1" x14ac:dyDescent="0.2">
      <c r="A648" s="44"/>
      <c r="B648" s="44"/>
      <c r="C648" s="44"/>
      <c r="D648" s="44"/>
      <c r="E648" s="44"/>
      <c r="F648" s="44"/>
      <c r="G648" s="89"/>
      <c r="H648" s="45"/>
      <c r="I648" s="47"/>
      <c r="J648" s="46"/>
      <c r="K648" s="47"/>
      <c r="L648" s="47"/>
      <c r="M648" s="48"/>
      <c r="N648" s="46"/>
      <c r="O648" s="44"/>
      <c r="P648" s="47"/>
      <c r="Q648" s="46"/>
      <c r="R648" s="46"/>
      <c r="S648" s="46"/>
      <c r="T648" s="46"/>
      <c r="U648" s="19" t="b">
        <f>N648&gt;___Summary!B651</f>
        <v>0</v>
      </c>
      <c r="V648" s="19" t="b">
        <f t="shared" si="29"/>
        <v>1</v>
      </c>
      <c r="X648" s="43">
        <f t="shared" ref="X648:X711" si="30" xml:space="preserve"> IF(H648 = "Direct", G648, 0)</f>
        <v>0</v>
      </c>
      <c r="Y648" s="43">
        <f t="shared" ref="Y648:Y711" si="31" xml:space="preserve"> IF(H648 = "Indirect", G648, 0 )</f>
        <v>0</v>
      </c>
    </row>
    <row r="649" spans="1:25" ht="35.1" customHeight="1" x14ac:dyDescent="0.2">
      <c r="A649" s="44"/>
      <c r="B649" s="44"/>
      <c r="C649" s="44"/>
      <c r="D649" s="44"/>
      <c r="E649" s="44"/>
      <c r="F649" s="44"/>
      <c r="G649" s="89"/>
      <c r="H649" s="45"/>
      <c r="I649" s="47"/>
      <c r="J649" s="46"/>
      <c r="K649" s="47"/>
      <c r="L649" s="47"/>
      <c r="M649" s="48"/>
      <c r="N649" s="46"/>
      <c r="O649" s="44"/>
      <c r="P649" s="47"/>
      <c r="Q649" s="46"/>
      <c r="R649" s="46"/>
      <c r="S649" s="46"/>
      <c r="T649" s="46"/>
      <c r="U649" s="19" t="b">
        <f>N649&gt;___Summary!B652</f>
        <v>0</v>
      </c>
      <c r="V649" s="19" t="b">
        <f t="shared" si="29"/>
        <v>1</v>
      </c>
      <c r="X649" s="43">
        <f t="shared" si="30"/>
        <v>0</v>
      </c>
      <c r="Y649" s="43">
        <f t="shared" si="31"/>
        <v>0</v>
      </c>
    </row>
    <row r="650" spans="1:25" ht="35.1" customHeight="1" x14ac:dyDescent="0.2">
      <c r="A650" s="44"/>
      <c r="B650" s="44"/>
      <c r="C650" s="44"/>
      <c r="D650" s="44"/>
      <c r="E650" s="44"/>
      <c r="F650" s="44"/>
      <c r="G650" s="89"/>
      <c r="H650" s="45"/>
      <c r="I650" s="47"/>
      <c r="J650" s="46"/>
      <c r="K650" s="47"/>
      <c r="L650" s="47"/>
      <c r="M650" s="48"/>
      <c r="N650" s="46"/>
      <c r="O650" s="44"/>
      <c r="P650" s="47"/>
      <c r="Q650" s="46"/>
      <c r="R650" s="46"/>
      <c r="S650" s="46"/>
      <c r="T650" s="46"/>
      <c r="U650" s="19" t="b">
        <f>N650&gt;___Summary!B653</f>
        <v>0</v>
      </c>
      <c r="V650" s="19" t="b">
        <f t="shared" ref="V650:V713" si="32">Q650&gt;=N650</f>
        <v>1</v>
      </c>
      <c r="X650" s="43">
        <f t="shared" si="30"/>
        <v>0</v>
      </c>
      <c r="Y650" s="43">
        <f t="shared" si="31"/>
        <v>0</v>
      </c>
    </row>
    <row r="651" spans="1:25" ht="35.1" customHeight="1" x14ac:dyDescent="0.2">
      <c r="A651" s="44"/>
      <c r="B651" s="44"/>
      <c r="C651" s="44"/>
      <c r="D651" s="44"/>
      <c r="E651" s="44"/>
      <c r="F651" s="44"/>
      <c r="G651" s="89"/>
      <c r="H651" s="45"/>
      <c r="I651" s="47"/>
      <c r="J651" s="46"/>
      <c r="K651" s="47"/>
      <c r="L651" s="47"/>
      <c r="M651" s="48"/>
      <c r="N651" s="46"/>
      <c r="O651" s="44"/>
      <c r="P651" s="47"/>
      <c r="Q651" s="46"/>
      <c r="R651" s="46"/>
      <c r="S651" s="46"/>
      <c r="T651" s="46"/>
      <c r="U651" s="19" t="b">
        <f>N651&gt;___Summary!B654</f>
        <v>0</v>
      </c>
      <c r="V651" s="19" t="b">
        <f t="shared" si="32"/>
        <v>1</v>
      </c>
      <c r="X651" s="43">
        <f t="shared" si="30"/>
        <v>0</v>
      </c>
      <c r="Y651" s="43">
        <f t="shared" si="31"/>
        <v>0</v>
      </c>
    </row>
    <row r="652" spans="1:25" ht="35.1" customHeight="1" x14ac:dyDescent="0.2">
      <c r="A652" s="44"/>
      <c r="B652" s="44"/>
      <c r="C652" s="44"/>
      <c r="D652" s="44"/>
      <c r="E652" s="44"/>
      <c r="F652" s="44"/>
      <c r="G652" s="89"/>
      <c r="H652" s="45"/>
      <c r="I652" s="47"/>
      <c r="J652" s="46"/>
      <c r="K652" s="47"/>
      <c r="L652" s="47"/>
      <c r="M652" s="48"/>
      <c r="N652" s="46"/>
      <c r="O652" s="44"/>
      <c r="P652" s="47"/>
      <c r="Q652" s="46"/>
      <c r="R652" s="46"/>
      <c r="S652" s="46"/>
      <c r="T652" s="46"/>
      <c r="U652" s="19" t="b">
        <f>N652&gt;___Summary!B655</f>
        <v>0</v>
      </c>
      <c r="V652" s="19" t="b">
        <f t="shared" si="32"/>
        <v>1</v>
      </c>
      <c r="X652" s="43">
        <f t="shared" si="30"/>
        <v>0</v>
      </c>
      <c r="Y652" s="43">
        <f t="shared" si="31"/>
        <v>0</v>
      </c>
    </row>
    <row r="653" spans="1:25" ht="35.1" customHeight="1" x14ac:dyDescent="0.2">
      <c r="A653" s="44"/>
      <c r="B653" s="44"/>
      <c r="C653" s="44"/>
      <c r="D653" s="44"/>
      <c r="E653" s="44"/>
      <c r="F653" s="44"/>
      <c r="G653" s="89"/>
      <c r="H653" s="45"/>
      <c r="I653" s="47"/>
      <c r="J653" s="46"/>
      <c r="K653" s="47"/>
      <c r="L653" s="47"/>
      <c r="M653" s="48"/>
      <c r="N653" s="46"/>
      <c r="O653" s="44"/>
      <c r="P653" s="47"/>
      <c r="Q653" s="46"/>
      <c r="R653" s="46"/>
      <c r="S653" s="46"/>
      <c r="T653" s="46"/>
      <c r="U653" s="19" t="b">
        <f>N653&gt;___Summary!B656</f>
        <v>0</v>
      </c>
      <c r="V653" s="19" t="b">
        <f t="shared" si="32"/>
        <v>1</v>
      </c>
      <c r="X653" s="43">
        <f t="shared" si="30"/>
        <v>0</v>
      </c>
      <c r="Y653" s="43">
        <f t="shared" si="31"/>
        <v>0</v>
      </c>
    </row>
    <row r="654" spans="1:25" ht="35.1" customHeight="1" x14ac:dyDescent="0.2">
      <c r="A654" s="44"/>
      <c r="B654" s="44"/>
      <c r="C654" s="44"/>
      <c r="D654" s="44"/>
      <c r="E654" s="44"/>
      <c r="F654" s="44"/>
      <c r="G654" s="89"/>
      <c r="H654" s="45"/>
      <c r="I654" s="47"/>
      <c r="J654" s="46"/>
      <c r="K654" s="47"/>
      <c r="L654" s="47"/>
      <c r="M654" s="48"/>
      <c r="N654" s="46"/>
      <c r="O654" s="44"/>
      <c r="P654" s="47"/>
      <c r="Q654" s="46"/>
      <c r="R654" s="46"/>
      <c r="S654" s="46"/>
      <c r="T654" s="46"/>
      <c r="U654" s="19" t="b">
        <f>N654&gt;___Summary!B657</f>
        <v>0</v>
      </c>
      <c r="V654" s="19" t="b">
        <f t="shared" si="32"/>
        <v>1</v>
      </c>
      <c r="X654" s="43">
        <f t="shared" si="30"/>
        <v>0</v>
      </c>
      <c r="Y654" s="43">
        <f t="shared" si="31"/>
        <v>0</v>
      </c>
    </row>
    <row r="655" spans="1:25" ht="35.1" customHeight="1" x14ac:dyDescent="0.2">
      <c r="A655" s="44"/>
      <c r="B655" s="44"/>
      <c r="C655" s="44"/>
      <c r="D655" s="44"/>
      <c r="E655" s="44"/>
      <c r="F655" s="44"/>
      <c r="G655" s="89"/>
      <c r="H655" s="45"/>
      <c r="I655" s="47"/>
      <c r="J655" s="46"/>
      <c r="K655" s="47"/>
      <c r="L655" s="47"/>
      <c r="M655" s="48"/>
      <c r="N655" s="46"/>
      <c r="O655" s="44"/>
      <c r="P655" s="47"/>
      <c r="Q655" s="46"/>
      <c r="R655" s="46"/>
      <c r="S655" s="46"/>
      <c r="T655" s="46"/>
      <c r="U655" s="19" t="b">
        <f>N655&gt;___Summary!B658</f>
        <v>0</v>
      </c>
      <c r="V655" s="19" t="b">
        <f t="shared" si="32"/>
        <v>1</v>
      </c>
      <c r="X655" s="43">
        <f t="shared" si="30"/>
        <v>0</v>
      </c>
      <c r="Y655" s="43">
        <f t="shared" si="31"/>
        <v>0</v>
      </c>
    </row>
    <row r="656" spans="1:25" ht="35.1" customHeight="1" x14ac:dyDescent="0.2">
      <c r="A656" s="44"/>
      <c r="B656" s="44"/>
      <c r="C656" s="44"/>
      <c r="D656" s="44"/>
      <c r="E656" s="44"/>
      <c r="F656" s="44"/>
      <c r="G656" s="89"/>
      <c r="H656" s="45"/>
      <c r="I656" s="47"/>
      <c r="J656" s="46"/>
      <c r="K656" s="47"/>
      <c r="L656" s="47"/>
      <c r="M656" s="48"/>
      <c r="N656" s="46"/>
      <c r="O656" s="44"/>
      <c r="P656" s="47"/>
      <c r="Q656" s="46"/>
      <c r="R656" s="46"/>
      <c r="S656" s="46"/>
      <c r="T656" s="46"/>
      <c r="U656" s="19" t="b">
        <f>N656&gt;___Summary!B659</f>
        <v>0</v>
      </c>
      <c r="V656" s="19" t="b">
        <f t="shared" si="32"/>
        <v>1</v>
      </c>
      <c r="X656" s="43">
        <f t="shared" si="30"/>
        <v>0</v>
      </c>
      <c r="Y656" s="43">
        <f t="shared" si="31"/>
        <v>0</v>
      </c>
    </row>
    <row r="657" spans="1:25" ht="35.1" customHeight="1" x14ac:dyDescent="0.2">
      <c r="A657" s="44"/>
      <c r="B657" s="44"/>
      <c r="C657" s="44"/>
      <c r="D657" s="44"/>
      <c r="E657" s="44"/>
      <c r="F657" s="44"/>
      <c r="G657" s="89"/>
      <c r="H657" s="45"/>
      <c r="I657" s="47"/>
      <c r="J657" s="46"/>
      <c r="K657" s="47"/>
      <c r="L657" s="47"/>
      <c r="M657" s="48"/>
      <c r="N657" s="46"/>
      <c r="O657" s="44"/>
      <c r="P657" s="47"/>
      <c r="Q657" s="46"/>
      <c r="R657" s="46"/>
      <c r="S657" s="46"/>
      <c r="T657" s="46"/>
      <c r="U657" s="19" t="b">
        <f>N657&gt;___Summary!B660</f>
        <v>0</v>
      </c>
      <c r="V657" s="19" t="b">
        <f t="shared" si="32"/>
        <v>1</v>
      </c>
      <c r="X657" s="43">
        <f t="shared" si="30"/>
        <v>0</v>
      </c>
      <c r="Y657" s="43">
        <f t="shared" si="31"/>
        <v>0</v>
      </c>
    </row>
    <row r="658" spans="1:25" ht="35.1" customHeight="1" x14ac:dyDescent="0.2">
      <c r="A658" s="44"/>
      <c r="B658" s="44"/>
      <c r="C658" s="44"/>
      <c r="D658" s="44"/>
      <c r="E658" s="44"/>
      <c r="F658" s="44"/>
      <c r="G658" s="89"/>
      <c r="H658" s="45"/>
      <c r="I658" s="47"/>
      <c r="J658" s="46"/>
      <c r="K658" s="47"/>
      <c r="L658" s="47"/>
      <c r="M658" s="48"/>
      <c r="N658" s="46"/>
      <c r="O658" s="44"/>
      <c r="P658" s="47"/>
      <c r="Q658" s="46"/>
      <c r="R658" s="46"/>
      <c r="S658" s="46"/>
      <c r="T658" s="46"/>
      <c r="U658" s="19" t="b">
        <f>N658&gt;___Summary!B661</f>
        <v>0</v>
      </c>
      <c r="V658" s="19" t="b">
        <f t="shared" si="32"/>
        <v>1</v>
      </c>
      <c r="X658" s="43">
        <f t="shared" si="30"/>
        <v>0</v>
      </c>
      <c r="Y658" s="43">
        <f t="shared" si="31"/>
        <v>0</v>
      </c>
    </row>
    <row r="659" spans="1:25" ht="35.1" customHeight="1" x14ac:dyDescent="0.2">
      <c r="A659" s="44"/>
      <c r="B659" s="44"/>
      <c r="C659" s="44"/>
      <c r="D659" s="44"/>
      <c r="E659" s="44"/>
      <c r="F659" s="44"/>
      <c r="G659" s="89"/>
      <c r="H659" s="45"/>
      <c r="I659" s="47"/>
      <c r="J659" s="46"/>
      <c r="K659" s="47"/>
      <c r="L659" s="47"/>
      <c r="M659" s="48"/>
      <c r="N659" s="46"/>
      <c r="O659" s="44"/>
      <c r="P659" s="47"/>
      <c r="Q659" s="46"/>
      <c r="R659" s="46"/>
      <c r="S659" s="46"/>
      <c r="T659" s="46"/>
      <c r="U659" s="19" t="b">
        <f>N659&gt;___Summary!B662</f>
        <v>0</v>
      </c>
      <c r="V659" s="19" t="b">
        <f t="shared" si="32"/>
        <v>1</v>
      </c>
      <c r="X659" s="43">
        <f t="shared" si="30"/>
        <v>0</v>
      </c>
      <c r="Y659" s="43">
        <f t="shared" si="31"/>
        <v>0</v>
      </c>
    </row>
    <row r="660" spans="1:25" ht="35.1" customHeight="1" x14ac:dyDescent="0.2">
      <c r="A660" s="44"/>
      <c r="B660" s="44"/>
      <c r="C660" s="44"/>
      <c r="D660" s="44"/>
      <c r="E660" s="44"/>
      <c r="F660" s="44"/>
      <c r="G660" s="89"/>
      <c r="H660" s="45"/>
      <c r="I660" s="47"/>
      <c r="J660" s="46"/>
      <c r="K660" s="47"/>
      <c r="L660" s="47"/>
      <c r="M660" s="48"/>
      <c r="N660" s="46"/>
      <c r="O660" s="44"/>
      <c r="P660" s="47"/>
      <c r="Q660" s="46"/>
      <c r="R660" s="46"/>
      <c r="S660" s="46"/>
      <c r="T660" s="46"/>
      <c r="U660" s="19" t="b">
        <f>N660&gt;___Summary!B663</f>
        <v>0</v>
      </c>
      <c r="V660" s="19" t="b">
        <f t="shared" si="32"/>
        <v>1</v>
      </c>
      <c r="X660" s="43">
        <f t="shared" si="30"/>
        <v>0</v>
      </c>
      <c r="Y660" s="43">
        <f t="shared" si="31"/>
        <v>0</v>
      </c>
    </row>
    <row r="661" spans="1:25" ht="35.1" customHeight="1" x14ac:dyDescent="0.2">
      <c r="A661" s="44"/>
      <c r="B661" s="44"/>
      <c r="C661" s="44"/>
      <c r="D661" s="44"/>
      <c r="E661" s="44"/>
      <c r="F661" s="44"/>
      <c r="G661" s="89"/>
      <c r="H661" s="45"/>
      <c r="I661" s="47"/>
      <c r="J661" s="46"/>
      <c r="K661" s="47"/>
      <c r="L661" s="47"/>
      <c r="M661" s="48"/>
      <c r="N661" s="46"/>
      <c r="O661" s="44"/>
      <c r="P661" s="47"/>
      <c r="Q661" s="46"/>
      <c r="R661" s="46"/>
      <c r="S661" s="46"/>
      <c r="T661" s="46"/>
      <c r="U661" s="19" t="b">
        <f>N661&gt;___Summary!B664</f>
        <v>0</v>
      </c>
      <c r="V661" s="19" t="b">
        <f t="shared" si="32"/>
        <v>1</v>
      </c>
      <c r="X661" s="43">
        <f t="shared" si="30"/>
        <v>0</v>
      </c>
      <c r="Y661" s="43">
        <f t="shared" si="31"/>
        <v>0</v>
      </c>
    </row>
    <row r="662" spans="1:25" ht="35.1" customHeight="1" x14ac:dyDescent="0.2">
      <c r="A662" s="44"/>
      <c r="B662" s="44"/>
      <c r="C662" s="44"/>
      <c r="D662" s="44"/>
      <c r="E662" s="44"/>
      <c r="F662" s="44"/>
      <c r="G662" s="89"/>
      <c r="H662" s="45"/>
      <c r="I662" s="47"/>
      <c r="J662" s="46"/>
      <c r="K662" s="47"/>
      <c r="L662" s="47"/>
      <c r="M662" s="48"/>
      <c r="N662" s="46"/>
      <c r="O662" s="44"/>
      <c r="P662" s="47"/>
      <c r="Q662" s="46"/>
      <c r="R662" s="46"/>
      <c r="S662" s="46"/>
      <c r="T662" s="46"/>
      <c r="U662" s="19" t="b">
        <f>N662&gt;___Summary!B665</f>
        <v>0</v>
      </c>
      <c r="V662" s="19" t="b">
        <f t="shared" si="32"/>
        <v>1</v>
      </c>
      <c r="X662" s="43">
        <f t="shared" si="30"/>
        <v>0</v>
      </c>
      <c r="Y662" s="43">
        <f t="shared" si="31"/>
        <v>0</v>
      </c>
    </row>
    <row r="663" spans="1:25" ht="35.1" customHeight="1" x14ac:dyDescent="0.2">
      <c r="A663" s="44"/>
      <c r="B663" s="44"/>
      <c r="C663" s="44"/>
      <c r="D663" s="44"/>
      <c r="E663" s="44"/>
      <c r="F663" s="44"/>
      <c r="G663" s="89"/>
      <c r="H663" s="45"/>
      <c r="I663" s="47"/>
      <c r="J663" s="46"/>
      <c r="K663" s="47"/>
      <c r="L663" s="47"/>
      <c r="M663" s="48"/>
      <c r="N663" s="46"/>
      <c r="O663" s="44"/>
      <c r="P663" s="47"/>
      <c r="Q663" s="46"/>
      <c r="R663" s="46"/>
      <c r="S663" s="46"/>
      <c r="T663" s="46"/>
      <c r="U663" s="19" t="b">
        <f>N663&gt;___Summary!B666</f>
        <v>0</v>
      </c>
      <c r="V663" s="19" t="b">
        <f t="shared" si="32"/>
        <v>1</v>
      </c>
      <c r="X663" s="43">
        <f t="shared" si="30"/>
        <v>0</v>
      </c>
      <c r="Y663" s="43">
        <f t="shared" si="31"/>
        <v>0</v>
      </c>
    </row>
    <row r="664" spans="1:25" ht="35.1" customHeight="1" x14ac:dyDescent="0.2">
      <c r="A664" s="44"/>
      <c r="B664" s="44"/>
      <c r="C664" s="44"/>
      <c r="D664" s="44"/>
      <c r="E664" s="44"/>
      <c r="F664" s="44"/>
      <c r="G664" s="89"/>
      <c r="H664" s="45"/>
      <c r="I664" s="47"/>
      <c r="J664" s="46"/>
      <c r="K664" s="47"/>
      <c r="L664" s="47"/>
      <c r="M664" s="48"/>
      <c r="N664" s="46"/>
      <c r="O664" s="44"/>
      <c r="P664" s="47"/>
      <c r="Q664" s="46"/>
      <c r="R664" s="46"/>
      <c r="S664" s="46"/>
      <c r="T664" s="46"/>
      <c r="U664" s="19" t="b">
        <f>N664&gt;___Summary!B667</f>
        <v>0</v>
      </c>
      <c r="V664" s="19" t="b">
        <f t="shared" si="32"/>
        <v>1</v>
      </c>
      <c r="X664" s="43">
        <f t="shared" si="30"/>
        <v>0</v>
      </c>
      <c r="Y664" s="43">
        <f t="shared" si="31"/>
        <v>0</v>
      </c>
    </row>
    <row r="665" spans="1:25" ht="35.1" customHeight="1" x14ac:dyDescent="0.2">
      <c r="A665" s="44"/>
      <c r="B665" s="44"/>
      <c r="C665" s="44"/>
      <c r="D665" s="44"/>
      <c r="E665" s="44"/>
      <c r="F665" s="44"/>
      <c r="G665" s="89"/>
      <c r="H665" s="45"/>
      <c r="I665" s="47"/>
      <c r="J665" s="46"/>
      <c r="K665" s="47"/>
      <c r="L665" s="47"/>
      <c r="M665" s="48"/>
      <c r="N665" s="46"/>
      <c r="O665" s="44"/>
      <c r="P665" s="47"/>
      <c r="Q665" s="46"/>
      <c r="R665" s="46"/>
      <c r="S665" s="46"/>
      <c r="T665" s="46"/>
      <c r="U665" s="19" t="b">
        <f>N665&gt;___Summary!B668</f>
        <v>0</v>
      </c>
      <c r="V665" s="19" t="b">
        <f t="shared" si="32"/>
        <v>1</v>
      </c>
      <c r="X665" s="43">
        <f t="shared" si="30"/>
        <v>0</v>
      </c>
      <c r="Y665" s="43">
        <f t="shared" si="31"/>
        <v>0</v>
      </c>
    </row>
    <row r="666" spans="1:25" ht="35.1" customHeight="1" x14ac:dyDescent="0.2">
      <c r="A666" s="44"/>
      <c r="B666" s="44"/>
      <c r="C666" s="44"/>
      <c r="D666" s="44"/>
      <c r="E666" s="44"/>
      <c r="F666" s="44"/>
      <c r="G666" s="89"/>
      <c r="H666" s="45"/>
      <c r="I666" s="47"/>
      <c r="J666" s="46"/>
      <c r="K666" s="47"/>
      <c r="L666" s="47"/>
      <c r="M666" s="48"/>
      <c r="N666" s="46"/>
      <c r="O666" s="44"/>
      <c r="P666" s="47"/>
      <c r="Q666" s="46"/>
      <c r="R666" s="46"/>
      <c r="S666" s="46"/>
      <c r="T666" s="46"/>
      <c r="U666" s="19" t="b">
        <f>N666&gt;___Summary!B669</f>
        <v>0</v>
      </c>
      <c r="V666" s="19" t="b">
        <f t="shared" si="32"/>
        <v>1</v>
      </c>
      <c r="X666" s="43">
        <f t="shared" si="30"/>
        <v>0</v>
      </c>
      <c r="Y666" s="43">
        <f t="shared" si="31"/>
        <v>0</v>
      </c>
    </row>
    <row r="667" spans="1:25" ht="35.1" customHeight="1" x14ac:dyDescent="0.2">
      <c r="A667" s="44"/>
      <c r="B667" s="44"/>
      <c r="C667" s="44"/>
      <c r="D667" s="44"/>
      <c r="E667" s="44"/>
      <c r="F667" s="44"/>
      <c r="G667" s="89"/>
      <c r="H667" s="45"/>
      <c r="I667" s="47"/>
      <c r="J667" s="46"/>
      <c r="K667" s="47"/>
      <c r="L667" s="47"/>
      <c r="M667" s="48"/>
      <c r="N667" s="46"/>
      <c r="O667" s="44"/>
      <c r="P667" s="47"/>
      <c r="Q667" s="46"/>
      <c r="R667" s="46"/>
      <c r="S667" s="46"/>
      <c r="T667" s="46"/>
      <c r="U667" s="19" t="b">
        <f>N667&gt;___Summary!B670</f>
        <v>0</v>
      </c>
      <c r="V667" s="19" t="b">
        <f t="shared" si="32"/>
        <v>1</v>
      </c>
      <c r="X667" s="43">
        <f t="shared" si="30"/>
        <v>0</v>
      </c>
      <c r="Y667" s="43">
        <f t="shared" si="31"/>
        <v>0</v>
      </c>
    </row>
    <row r="668" spans="1:25" ht="35.1" customHeight="1" x14ac:dyDescent="0.2">
      <c r="A668" s="44"/>
      <c r="B668" s="44"/>
      <c r="C668" s="44"/>
      <c r="D668" s="44"/>
      <c r="E668" s="44"/>
      <c r="F668" s="44"/>
      <c r="G668" s="89"/>
      <c r="H668" s="45"/>
      <c r="I668" s="47"/>
      <c r="J668" s="46"/>
      <c r="K668" s="47"/>
      <c r="L668" s="47"/>
      <c r="M668" s="48"/>
      <c r="N668" s="46"/>
      <c r="O668" s="44"/>
      <c r="P668" s="47"/>
      <c r="Q668" s="46"/>
      <c r="R668" s="46"/>
      <c r="S668" s="46"/>
      <c r="T668" s="46"/>
      <c r="U668" s="19" t="b">
        <f>N668&gt;___Summary!B671</f>
        <v>0</v>
      </c>
      <c r="V668" s="19" t="b">
        <f t="shared" si="32"/>
        <v>1</v>
      </c>
      <c r="X668" s="43">
        <f t="shared" si="30"/>
        <v>0</v>
      </c>
      <c r="Y668" s="43">
        <f t="shared" si="31"/>
        <v>0</v>
      </c>
    </row>
    <row r="669" spans="1:25" ht="35.1" customHeight="1" x14ac:dyDescent="0.2">
      <c r="A669" s="44"/>
      <c r="B669" s="44"/>
      <c r="C669" s="44"/>
      <c r="D669" s="44"/>
      <c r="E669" s="44"/>
      <c r="F669" s="44"/>
      <c r="G669" s="89"/>
      <c r="H669" s="45"/>
      <c r="I669" s="47"/>
      <c r="J669" s="46"/>
      <c r="K669" s="47"/>
      <c r="L669" s="47"/>
      <c r="M669" s="48"/>
      <c r="N669" s="46"/>
      <c r="O669" s="44"/>
      <c r="P669" s="47"/>
      <c r="Q669" s="46"/>
      <c r="R669" s="46"/>
      <c r="S669" s="46"/>
      <c r="T669" s="46"/>
      <c r="U669" s="19" t="b">
        <f>N669&gt;___Summary!B672</f>
        <v>0</v>
      </c>
      <c r="V669" s="19" t="b">
        <f t="shared" si="32"/>
        <v>1</v>
      </c>
      <c r="X669" s="43">
        <f t="shared" si="30"/>
        <v>0</v>
      </c>
      <c r="Y669" s="43">
        <f t="shared" si="31"/>
        <v>0</v>
      </c>
    </row>
    <row r="670" spans="1:25" ht="35.1" customHeight="1" x14ac:dyDescent="0.2">
      <c r="A670" s="44"/>
      <c r="B670" s="44"/>
      <c r="C670" s="44"/>
      <c r="D670" s="44"/>
      <c r="E670" s="44"/>
      <c r="F670" s="44"/>
      <c r="G670" s="89"/>
      <c r="H670" s="45"/>
      <c r="I670" s="47"/>
      <c r="J670" s="46"/>
      <c r="K670" s="47"/>
      <c r="L670" s="47"/>
      <c r="M670" s="48"/>
      <c r="N670" s="46"/>
      <c r="O670" s="44"/>
      <c r="P670" s="47"/>
      <c r="Q670" s="46"/>
      <c r="R670" s="46"/>
      <c r="S670" s="46"/>
      <c r="T670" s="46"/>
      <c r="U670" s="19" t="b">
        <f>N670&gt;___Summary!B673</f>
        <v>0</v>
      </c>
      <c r="V670" s="19" t="b">
        <f t="shared" si="32"/>
        <v>1</v>
      </c>
      <c r="X670" s="43">
        <f t="shared" si="30"/>
        <v>0</v>
      </c>
      <c r="Y670" s="43">
        <f t="shared" si="31"/>
        <v>0</v>
      </c>
    </row>
    <row r="671" spans="1:25" ht="35.1" customHeight="1" x14ac:dyDescent="0.2">
      <c r="A671" s="44"/>
      <c r="B671" s="44"/>
      <c r="C671" s="44"/>
      <c r="D671" s="44"/>
      <c r="E671" s="44"/>
      <c r="F671" s="44"/>
      <c r="G671" s="89"/>
      <c r="H671" s="45"/>
      <c r="I671" s="47"/>
      <c r="J671" s="46"/>
      <c r="K671" s="47"/>
      <c r="L671" s="47"/>
      <c r="M671" s="48"/>
      <c r="N671" s="46"/>
      <c r="O671" s="44"/>
      <c r="P671" s="47"/>
      <c r="Q671" s="46"/>
      <c r="R671" s="46"/>
      <c r="S671" s="46"/>
      <c r="T671" s="46"/>
      <c r="U671" s="19" t="b">
        <f>N671&gt;___Summary!B674</f>
        <v>0</v>
      </c>
      <c r="V671" s="19" t="b">
        <f t="shared" si="32"/>
        <v>1</v>
      </c>
      <c r="X671" s="43">
        <f t="shared" si="30"/>
        <v>0</v>
      </c>
      <c r="Y671" s="43">
        <f t="shared" si="31"/>
        <v>0</v>
      </c>
    </row>
    <row r="672" spans="1:25" ht="35.1" customHeight="1" x14ac:dyDescent="0.2">
      <c r="A672" s="44"/>
      <c r="B672" s="44"/>
      <c r="C672" s="44"/>
      <c r="D672" s="44"/>
      <c r="E672" s="44"/>
      <c r="F672" s="44"/>
      <c r="G672" s="89"/>
      <c r="H672" s="45"/>
      <c r="I672" s="47"/>
      <c r="J672" s="46"/>
      <c r="K672" s="47"/>
      <c r="L672" s="47"/>
      <c r="M672" s="48"/>
      <c r="N672" s="46"/>
      <c r="O672" s="44"/>
      <c r="P672" s="47"/>
      <c r="Q672" s="46"/>
      <c r="R672" s="46"/>
      <c r="S672" s="46"/>
      <c r="T672" s="46"/>
      <c r="U672" s="19" t="b">
        <f>N672&gt;___Summary!B675</f>
        <v>0</v>
      </c>
      <c r="V672" s="19" t="b">
        <f t="shared" si="32"/>
        <v>1</v>
      </c>
      <c r="X672" s="43">
        <f t="shared" si="30"/>
        <v>0</v>
      </c>
      <c r="Y672" s="43">
        <f t="shared" si="31"/>
        <v>0</v>
      </c>
    </row>
    <row r="673" spans="1:25" ht="35.1" customHeight="1" x14ac:dyDescent="0.2">
      <c r="A673" s="44"/>
      <c r="B673" s="44"/>
      <c r="C673" s="44"/>
      <c r="D673" s="44"/>
      <c r="E673" s="44"/>
      <c r="F673" s="44"/>
      <c r="G673" s="89"/>
      <c r="H673" s="45"/>
      <c r="I673" s="47"/>
      <c r="J673" s="46"/>
      <c r="K673" s="47"/>
      <c r="L673" s="47"/>
      <c r="M673" s="48"/>
      <c r="N673" s="46"/>
      <c r="O673" s="44"/>
      <c r="P673" s="47"/>
      <c r="Q673" s="46"/>
      <c r="R673" s="46"/>
      <c r="S673" s="46"/>
      <c r="T673" s="46"/>
      <c r="U673" s="19" t="b">
        <f>N673&gt;___Summary!B676</f>
        <v>0</v>
      </c>
      <c r="V673" s="19" t="b">
        <f t="shared" si="32"/>
        <v>1</v>
      </c>
      <c r="X673" s="43">
        <f t="shared" si="30"/>
        <v>0</v>
      </c>
      <c r="Y673" s="43">
        <f t="shared" si="31"/>
        <v>0</v>
      </c>
    </row>
    <row r="674" spans="1:25" ht="35.1" customHeight="1" x14ac:dyDescent="0.2">
      <c r="A674" s="44"/>
      <c r="B674" s="44"/>
      <c r="C674" s="44"/>
      <c r="D674" s="44"/>
      <c r="E674" s="44"/>
      <c r="F674" s="44"/>
      <c r="G674" s="89"/>
      <c r="H674" s="45"/>
      <c r="I674" s="47"/>
      <c r="J674" s="46"/>
      <c r="K674" s="47"/>
      <c r="L674" s="47"/>
      <c r="M674" s="48"/>
      <c r="N674" s="46"/>
      <c r="O674" s="44"/>
      <c r="P674" s="47"/>
      <c r="Q674" s="46"/>
      <c r="R674" s="46"/>
      <c r="S674" s="46"/>
      <c r="T674" s="46"/>
      <c r="U674" s="19" t="b">
        <f>N674&gt;___Summary!B677</f>
        <v>0</v>
      </c>
      <c r="V674" s="19" t="b">
        <f t="shared" si="32"/>
        <v>1</v>
      </c>
      <c r="X674" s="43">
        <f t="shared" si="30"/>
        <v>0</v>
      </c>
      <c r="Y674" s="43">
        <f t="shared" si="31"/>
        <v>0</v>
      </c>
    </row>
    <row r="675" spans="1:25" ht="35.1" customHeight="1" x14ac:dyDescent="0.2">
      <c r="A675" s="44"/>
      <c r="B675" s="44"/>
      <c r="C675" s="44"/>
      <c r="D675" s="44"/>
      <c r="E675" s="44"/>
      <c r="F675" s="44"/>
      <c r="G675" s="89"/>
      <c r="H675" s="45"/>
      <c r="I675" s="47"/>
      <c r="J675" s="46"/>
      <c r="K675" s="47"/>
      <c r="L675" s="47"/>
      <c r="M675" s="48"/>
      <c r="N675" s="46"/>
      <c r="O675" s="44"/>
      <c r="P675" s="47"/>
      <c r="Q675" s="46"/>
      <c r="R675" s="46"/>
      <c r="S675" s="46"/>
      <c r="T675" s="46"/>
      <c r="U675" s="19" t="b">
        <f>N675&gt;___Summary!B678</f>
        <v>0</v>
      </c>
      <c r="V675" s="19" t="b">
        <f t="shared" si="32"/>
        <v>1</v>
      </c>
      <c r="X675" s="43">
        <f t="shared" si="30"/>
        <v>0</v>
      </c>
      <c r="Y675" s="43">
        <f t="shared" si="31"/>
        <v>0</v>
      </c>
    </row>
    <row r="676" spans="1:25" ht="35.1" customHeight="1" x14ac:dyDescent="0.2">
      <c r="A676" s="44"/>
      <c r="B676" s="44"/>
      <c r="C676" s="44"/>
      <c r="D676" s="44"/>
      <c r="E676" s="44"/>
      <c r="F676" s="44"/>
      <c r="G676" s="89"/>
      <c r="H676" s="45"/>
      <c r="I676" s="47"/>
      <c r="J676" s="46"/>
      <c r="K676" s="47"/>
      <c r="L676" s="47"/>
      <c r="M676" s="48"/>
      <c r="N676" s="46"/>
      <c r="O676" s="44"/>
      <c r="P676" s="47"/>
      <c r="Q676" s="46"/>
      <c r="R676" s="46"/>
      <c r="S676" s="46"/>
      <c r="T676" s="46"/>
      <c r="U676" s="19" t="b">
        <f>N676&gt;___Summary!B679</f>
        <v>0</v>
      </c>
      <c r="V676" s="19" t="b">
        <f t="shared" si="32"/>
        <v>1</v>
      </c>
      <c r="X676" s="43">
        <f t="shared" si="30"/>
        <v>0</v>
      </c>
      <c r="Y676" s="43">
        <f t="shared" si="31"/>
        <v>0</v>
      </c>
    </row>
    <row r="677" spans="1:25" ht="35.1" customHeight="1" x14ac:dyDescent="0.2">
      <c r="A677" s="44"/>
      <c r="B677" s="44"/>
      <c r="C677" s="44"/>
      <c r="D677" s="44"/>
      <c r="E677" s="44"/>
      <c r="F677" s="44"/>
      <c r="G677" s="89"/>
      <c r="H677" s="45"/>
      <c r="I677" s="47"/>
      <c r="J677" s="46"/>
      <c r="K677" s="47"/>
      <c r="L677" s="47"/>
      <c r="M677" s="48"/>
      <c r="N677" s="46"/>
      <c r="O677" s="44"/>
      <c r="P677" s="47"/>
      <c r="Q677" s="46"/>
      <c r="R677" s="46"/>
      <c r="S677" s="46"/>
      <c r="T677" s="46"/>
      <c r="U677" s="19" t="b">
        <f>N677&gt;___Summary!B680</f>
        <v>0</v>
      </c>
      <c r="V677" s="19" t="b">
        <f t="shared" si="32"/>
        <v>1</v>
      </c>
      <c r="X677" s="43">
        <f t="shared" si="30"/>
        <v>0</v>
      </c>
      <c r="Y677" s="43">
        <f t="shared" si="31"/>
        <v>0</v>
      </c>
    </row>
    <row r="678" spans="1:25" ht="35.1" customHeight="1" x14ac:dyDescent="0.2">
      <c r="A678" s="44"/>
      <c r="B678" s="44"/>
      <c r="C678" s="44"/>
      <c r="D678" s="44"/>
      <c r="E678" s="44"/>
      <c r="F678" s="44"/>
      <c r="G678" s="89"/>
      <c r="H678" s="45"/>
      <c r="I678" s="47"/>
      <c r="J678" s="46"/>
      <c r="K678" s="47"/>
      <c r="L678" s="47"/>
      <c r="M678" s="48"/>
      <c r="N678" s="46"/>
      <c r="O678" s="44"/>
      <c r="P678" s="47"/>
      <c r="Q678" s="46"/>
      <c r="R678" s="46"/>
      <c r="S678" s="46"/>
      <c r="T678" s="46"/>
      <c r="U678" s="19" t="b">
        <f>N678&gt;___Summary!B681</f>
        <v>0</v>
      </c>
      <c r="V678" s="19" t="b">
        <f t="shared" si="32"/>
        <v>1</v>
      </c>
      <c r="X678" s="43">
        <f t="shared" si="30"/>
        <v>0</v>
      </c>
      <c r="Y678" s="43">
        <f t="shared" si="31"/>
        <v>0</v>
      </c>
    </row>
    <row r="679" spans="1:25" ht="35.1" customHeight="1" x14ac:dyDescent="0.2">
      <c r="A679" s="44"/>
      <c r="B679" s="44"/>
      <c r="C679" s="44"/>
      <c r="D679" s="44"/>
      <c r="E679" s="44"/>
      <c r="F679" s="44"/>
      <c r="G679" s="89"/>
      <c r="H679" s="45"/>
      <c r="I679" s="47"/>
      <c r="J679" s="46"/>
      <c r="K679" s="47"/>
      <c r="L679" s="47"/>
      <c r="M679" s="48"/>
      <c r="N679" s="46"/>
      <c r="O679" s="44"/>
      <c r="P679" s="47"/>
      <c r="Q679" s="46"/>
      <c r="R679" s="46"/>
      <c r="S679" s="46"/>
      <c r="T679" s="46"/>
      <c r="U679" s="19" t="b">
        <f>N679&gt;___Summary!B682</f>
        <v>0</v>
      </c>
      <c r="V679" s="19" t="b">
        <f t="shared" si="32"/>
        <v>1</v>
      </c>
      <c r="X679" s="43">
        <f t="shared" si="30"/>
        <v>0</v>
      </c>
      <c r="Y679" s="43">
        <f t="shared" si="31"/>
        <v>0</v>
      </c>
    </row>
    <row r="680" spans="1:25" ht="35.1" customHeight="1" x14ac:dyDescent="0.2">
      <c r="A680" s="44"/>
      <c r="B680" s="44"/>
      <c r="C680" s="44"/>
      <c r="D680" s="44"/>
      <c r="E680" s="44"/>
      <c r="F680" s="44"/>
      <c r="G680" s="89"/>
      <c r="H680" s="45"/>
      <c r="I680" s="47"/>
      <c r="J680" s="46"/>
      <c r="K680" s="47"/>
      <c r="L680" s="47"/>
      <c r="M680" s="48"/>
      <c r="N680" s="46"/>
      <c r="O680" s="44"/>
      <c r="P680" s="47"/>
      <c r="Q680" s="46"/>
      <c r="R680" s="46"/>
      <c r="S680" s="46"/>
      <c r="T680" s="46"/>
      <c r="U680" s="19" t="b">
        <f>N680&gt;___Summary!B683</f>
        <v>0</v>
      </c>
      <c r="V680" s="19" t="b">
        <f t="shared" si="32"/>
        <v>1</v>
      </c>
      <c r="X680" s="43">
        <f t="shared" si="30"/>
        <v>0</v>
      </c>
      <c r="Y680" s="43">
        <f t="shared" si="31"/>
        <v>0</v>
      </c>
    </row>
    <row r="681" spans="1:25" ht="35.1" customHeight="1" x14ac:dyDescent="0.2">
      <c r="A681" s="44"/>
      <c r="B681" s="44"/>
      <c r="C681" s="44"/>
      <c r="D681" s="44"/>
      <c r="E681" s="44"/>
      <c r="F681" s="44"/>
      <c r="G681" s="89"/>
      <c r="H681" s="45"/>
      <c r="I681" s="47"/>
      <c r="J681" s="46"/>
      <c r="K681" s="47"/>
      <c r="L681" s="47"/>
      <c r="M681" s="48"/>
      <c r="N681" s="46"/>
      <c r="O681" s="44"/>
      <c r="P681" s="47"/>
      <c r="Q681" s="46"/>
      <c r="R681" s="46"/>
      <c r="S681" s="46"/>
      <c r="T681" s="46"/>
      <c r="U681" s="19" t="b">
        <f>N681&gt;___Summary!B684</f>
        <v>0</v>
      </c>
      <c r="V681" s="19" t="b">
        <f t="shared" si="32"/>
        <v>1</v>
      </c>
      <c r="X681" s="43">
        <f t="shared" si="30"/>
        <v>0</v>
      </c>
      <c r="Y681" s="43">
        <f t="shared" si="31"/>
        <v>0</v>
      </c>
    </row>
    <row r="682" spans="1:25" ht="35.1" customHeight="1" x14ac:dyDescent="0.2">
      <c r="A682" s="44"/>
      <c r="B682" s="44"/>
      <c r="C682" s="44"/>
      <c r="D682" s="44"/>
      <c r="E682" s="44"/>
      <c r="F682" s="44"/>
      <c r="G682" s="89"/>
      <c r="H682" s="45"/>
      <c r="I682" s="47"/>
      <c r="J682" s="46"/>
      <c r="K682" s="47"/>
      <c r="L682" s="47"/>
      <c r="M682" s="48"/>
      <c r="N682" s="46"/>
      <c r="O682" s="44"/>
      <c r="P682" s="47"/>
      <c r="Q682" s="46"/>
      <c r="R682" s="46"/>
      <c r="S682" s="46"/>
      <c r="T682" s="46"/>
      <c r="U682" s="19" t="b">
        <f>N682&gt;___Summary!B685</f>
        <v>0</v>
      </c>
      <c r="V682" s="19" t="b">
        <f t="shared" si="32"/>
        <v>1</v>
      </c>
      <c r="X682" s="43">
        <f t="shared" si="30"/>
        <v>0</v>
      </c>
      <c r="Y682" s="43">
        <f t="shared" si="31"/>
        <v>0</v>
      </c>
    </row>
    <row r="683" spans="1:25" ht="35.1" customHeight="1" x14ac:dyDescent="0.2">
      <c r="A683" s="44"/>
      <c r="B683" s="44"/>
      <c r="C683" s="44"/>
      <c r="D683" s="44"/>
      <c r="E683" s="44"/>
      <c r="F683" s="44"/>
      <c r="G683" s="89"/>
      <c r="H683" s="45"/>
      <c r="I683" s="47"/>
      <c r="J683" s="46"/>
      <c r="K683" s="47"/>
      <c r="L683" s="47"/>
      <c r="M683" s="48"/>
      <c r="N683" s="46"/>
      <c r="O683" s="44"/>
      <c r="P683" s="47"/>
      <c r="Q683" s="46"/>
      <c r="R683" s="46"/>
      <c r="S683" s="46"/>
      <c r="T683" s="46"/>
      <c r="U683" s="19" t="b">
        <f>N683&gt;___Summary!B686</f>
        <v>0</v>
      </c>
      <c r="V683" s="19" t="b">
        <f t="shared" si="32"/>
        <v>1</v>
      </c>
      <c r="X683" s="43">
        <f t="shared" si="30"/>
        <v>0</v>
      </c>
      <c r="Y683" s="43">
        <f t="shared" si="31"/>
        <v>0</v>
      </c>
    </row>
    <row r="684" spans="1:25" ht="35.1" customHeight="1" x14ac:dyDescent="0.2">
      <c r="A684" s="44"/>
      <c r="B684" s="44"/>
      <c r="C684" s="44"/>
      <c r="D684" s="44"/>
      <c r="E684" s="44"/>
      <c r="F684" s="44"/>
      <c r="G684" s="89"/>
      <c r="H684" s="45"/>
      <c r="I684" s="47"/>
      <c r="J684" s="46"/>
      <c r="K684" s="47"/>
      <c r="L684" s="47"/>
      <c r="M684" s="48"/>
      <c r="N684" s="46"/>
      <c r="O684" s="44"/>
      <c r="P684" s="47"/>
      <c r="Q684" s="46"/>
      <c r="R684" s="46"/>
      <c r="S684" s="46"/>
      <c r="T684" s="46"/>
      <c r="U684" s="19" t="b">
        <f>N684&gt;___Summary!B687</f>
        <v>0</v>
      </c>
      <c r="V684" s="19" t="b">
        <f t="shared" si="32"/>
        <v>1</v>
      </c>
      <c r="X684" s="43">
        <f t="shared" si="30"/>
        <v>0</v>
      </c>
      <c r="Y684" s="43">
        <f t="shared" si="31"/>
        <v>0</v>
      </c>
    </row>
    <row r="685" spans="1:25" ht="35.1" customHeight="1" x14ac:dyDescent="0.2">
      <c r="A685" s="44"/>
      <c r="B685" s="44"/>
      <c r="C685" s="44"/>
      <c r="D685" s="44"/>
      <c r="E685" s="44"/>
      <c r="F685" s="44"/>
      <c r="G685" s="89"/>
      <c r="H685" s="45"/>
      <c r="I685" s="47"/>
      <c r="J685" s="46"/>
      <c r="K685" s="47"/>
      <c r="L685" s="47"/>
      <c r="M685" s="48"/>
      <c r="N685" s="46"/>
      <c r="O685" s="44"/>
      <c r="P685" s="47"/>
      <c r="Q685" s="46"/>
      <c r="R685" s="46"/>
      <c r="S685" s="46"/>
      <c r="T685" s="46"/>
      <c r="U685" s="19" t="b">
        <f>N685&gt;___Summary!B688</f>
        <v>0</v>
      </c>
      <c r="V685" s="19" t="b">
        <f t="shared" si="32"/>
        <v>1</v>
      </c>
      <c r="X685" s="43">
        <f t="shared" si="30"/>
        <v>0</v>
      </c>
      <c r="Y685" s="43">
        <f t="shared" si="31"/>
        <v>0</v>
      </c>
    </row>
    <row r="686" spans="1:25" ht="35.1" customHeight="1" x14ac:dyDescent="0.2">
      <c r="A686" s="44"/>
      <c r="B686" s="44"/>
      <c r="C686" s="44"/>
      <c r="D686" s="44"/>
      <c r="E686" s="44"/>
      <c r="F686" s="44"/>
      <c r="G686" s="89"/>
      <c r="H686" s="45"/>
      <c r="I686" s="47"/>
      <c r="J686" s="46"/>
      <c r="K686" s="47"/>
      <c r="L686" s="47"/>
      <c r="M686" s="48"/>
      <c r="N686" s="46"/>
      <c r="O686" s="44"/>
      <c r="P686" s="47"/>
      <c r="Q686" s="46"/>
      <c r="R686" s="46"/>
      <c r="S686" s="46"/>
      <c r="T686" s="46"/>
      <c r="U686" s="19" t="b">
        <f>N686&gt;___Summary!B689</f>
        <v>0</v>
      </c>
      <c r="V686" s="19" t="b">
        <f t="shared" si="32"/>
        <v>1</v>
      </c>
      <c r="X686" s="43">
        <f t="shared" si="30"/>
        <v>0</v>
      </c>
      <c r="Y686" s="43">
        <f t="shared" si="31"/>
        <v>0</v>
      </c>
    </row>
    <row r="687" spans="1:25" ht="35.1" customHeight="1" x14ac:dyDescent="0.2">
      <c r="A687" s="44"/>
      <c r="B687" s="44"/>
      <c r="C687" s="44"/>
      <c r="D687" s="44"/>
      <c r="E687" s="44"/>
      <c r="F687" s="44"/>
      <c r="G687" s="89"/>
      <c r="H687" s="45"/>
      <c r="I687" s="47"/>
      <c r="J687" s="46"/>
      <c r="K687" s="47"/>
      <c r="L687" s="47"/>
      <c r="M687" s="48"/>
      <c r="N687" s="46"/>
      <c r="O687" s="44"/>
      <c r="P687" s="47"/>
      <c r="Q687" s="46"/>
      <c r="R687" s="46"/>
      <c r="S687" s="46"/>
      <c r="T687" s="46"/>
      <c r="U687" s="19" t="b">
        <f>N687&gt;___Summary!B690</f>
        <v>0</v>
      </c>
      <c r="V687" s="19" t="b">
        <f t="shared" si="32"/>
        <v>1</v>
      </c>
      <c r="X687" s="43">
        <f t="shared" si="30"/>
        <v>0</v>
      </c>
      <c r="Y687" s="43">
        <f t="shared" si="31"/>
        <v>0</v>
      </c>
    </row>
    <row r="688" spans="1:25" ht="35.1" customHeight="1" x14ac:dyDescent="0.2">
      <c r="A688" s="44"/>
      <c r="B688" s="44"/>
      <c r="C688" s="44"/>
      <c r="D688" s="44"/>
      <c r="E688" s="44"/>
      <c r="F688" s="44"/>
      <c r="G688" s="89"/>
      <c r="H688" s="45"/>
      <c r="I688" s="47"/>
      <c r="J688" s="46"/>
      <c r="K688" s="47"/>
      <c r="L688" s="47"/>
      <c r="M688" s="48"/>
      <c r="N688" s="46"/>
      <c r="O688" s="44"/>
      <c r="P688" s="47"/>
      <c r="Q688" s="46"/>
      <c r="R688" s="46"/>
      <c r="S688" s="46"/>
      <c r="T688" s="46"/>
      <c r="U688" s="19" t="b">
        <f>N688&gt;___Summary!B691</f>
        <v>0</v>
      </c>
      <c r="V688" s="19" t="b">
        <f t="shared" si="32"/>
        <v>1</v>
      </c>
      <c r="X688" s="43">
        <f t="shared" si="30"/>
        <v>0</v>
      </c>
      <c r="Y688" s="43">
        <f t="shared" si="31"/>
        <v>0</v>
      </c>
    </row>
    <row r="689" spans="1:25" ht="35.1" customHeight="1" x14ac:dyDescent="0.2">
      <c r="A689" s="44"/>
      <c r="B689" s="44"/>
      <c r="C689" s="44"/>
      <c r="D689" s="44"/>
      <c r="E689" s="44"/>
      <c r="F689" s="44"/>
      <c r="G689" s="89"/>
      <c r="H689" s="45"/>
      <c r="I689" s="47"/>
      <c r="J689" s="46"/>
      <c r="K689" s="47"/>
      <c r="L689" s="47"/>
      <c r="M689" s="48"/>
      <c r="N689" s="46"/>
      <c r="O689" s="44"/>
      <c r="P689" s="47"/>
      <c r="Q689" s="46"/>
      <c r="R689" s="46"/>
      <c r="S689" s="46"/>
      <c r="T689" s="46"/>
      <c r="U689" s="19" t="b">
        <f>N689&gt;___Summary!B692</f>
        <v>0</v>
      </c>
      <c r="V689" s="19" t="b">
        <f t="shared" si="32"/>
        <v>1</v>
      </c>
      <c r="X689" s="43">
        <f t="shared" si="30"/>
        <v>0</v>
      </c>
      <c r="Y689" s="43">
        <f t="shared" si="31"/>
        <v>0</v>
      </c>
    </row>
    <row r="690" spans="1:25" ht="35.1" customHeight="1" x14ac:dyDescent="0.2">
      <c r="A690" s="44"/>
      <c r="B690" s="44"/>
      <c r="C690" s="44"/>
      <c r="D690" s="44"/>
      <c r="E690" s="44"/>
      <c r="F690" s="44"/>
      <c r="G690" s="89"/>
      <c r="H690" s="45"/>
      <c r="I690" s="47"/>
      <c r="J690" s="46"/>
      <c r="K690" s="47"/>
      <c r="L690" s="47"/>
      <c r="M690" s="48"/>
      <c r="N690" s="46"/>
      <c r="O690" s="44"/>
      <c r="P690" s="47"/>
      <c r="Q690" s="46"/>
      <c r="R690" s="46"/>
      <c r="S690" s="46"/>
      <c r="T690" s="46"/>
      <c r="U690" s="19" t="b">
        <f>N690&gt;___Summary!B693</f>
        <v>0</v>
      </c>
      <c r="V690" s="19" t="b">
        <f t="shared" si="32"/>
        <v>1</v>
      </c>
      <c r="X690" s="43">
        <f t="shared" si="30"/>
        <v>0</v>
      </c>
      <c r="Y690" s="43">
        <f t="shared" si="31"/>
        <v>0</v>
      </c>
    </row>
    <row r="691" spans="1:25" ht="35.1" customHeight="1" x14ac:dyDescent="0.2">
      <c r="A691" s="44"/>
      <c r="B691" s="44"/>
      <c r="C691" s="44"/>
      <c r="D691" s="44"/>
      <c r="E691" s="44"/>
      <c r="F691" s="44"/>
      <c r="G691" s="89"/>
      <c r="H691" s="45"/>
      <c r="I691" s="47"/>
      <c r="J691" s="46"/>
      <c r="K691" s="47"/>
      <c r="L691" s="47"/>
      <c r="M691" s="48"/>
      <c r="N691" s="46"/>
      <c r="O691" s="44"/>
      <c r="P691" s="47"/>
      <c r="Q691" s="46"/>
      <c r="R691" s="46"/>
      <c r="S691" s="46"/>
      <c r="T691" s="46"/>
      <c r="U691" s="19" t="b">
        <f>N691&gt;___Summary!B694</f>
        <v>0</v>
      </c>
      <c r="V691" s="19" t="b">
        <f t="shared" si="32"/>
        <v>1</v>
      </c>
      <c r="X691" s="43">
        <f t="shared" si="30"/>
        <v>0</v>
      </c>
      <c r="Y691" s="43">
        <f t="shared" si="31"/>
        <v>0</v>
      </c>
    </row>
    <row r="692" spans="1:25" ht="35.1" customHeight="1" x14ac:dyDescent="0.2">
      <c r="A692" s="44"/>
      <c r="B692" s="44"/>
      <c r="C692" s="44"/>
      <c r="D692" s="44"/>
      <c r="E692" s="44"/>
      <c r="F692" s="44"/>
      <c r="G692" s="89"/>
      <c r="H692" s="45"/>
      <c r="I692" s="47"/>
      <c r="J692" s="46"/>
      <c r="K692" s="47"/>
      <c r="L692" s="47"/>
      <c r="M692" s="48"/>
      <c r="N692" s="46"/>
      <c r="O692" s="44"/>
      <c r="P692" s="47"/>
      <c r="Q692" s="46"/>
      <c r="R692" s="46"/>
      <c r="S692" s="46"/>
      <c r="T692" s="46"/>
      <c r="U692" s="19" t="b">
        <f>N692&gt;___Summary!B695</f>
        <v>0</v>
      </c>
      <c r="V692" s="19" t="b">
        <f t="shared" si="32"/>
        <v>1</v>
      </c>
      <c r="X692" s="43">
        <f t="shared" si="30"/>
        <v>0</v>
      </c>
      <c r="Y692" s="43">
        <f t="shared" si="31"/>
        <v>0</v>
      </c>
    </row>
    <row r="693" spans="1:25" ht="35.1" customHeight="1" x14ac:dyDescent="0.2">
      <c r="A693" s="44"/>
      <c r="B693" s="44"/>
      <c r="C693" s="44"/>
      <c r="D693" s="44"/>
      <c r="E693" s="44"/>
      <c r="F693" s="44"/>
      <c r="G693" s="89"/>
      <c r="H693" s="45"/>
      <c r="I693" s="47"/>
      <c r="J693" s="46"/>
      <c r="K693" s="47"/>
      <c r="L693" s="47"/>
      <c r="M693" s="48"/>
      <c r="N693" s="46"/>
      <c r="O693" s="44"/>
      <c r="P693" s="47"/>
      <c r="Q693" s="46"/>
      <c r="R693" s="46"/>
      <c r="S693" s="46"/>
      <c r="T693" s="46"/>
      <c r="U693" s="19" t="b">
        <f>N693&gt;___Summary!B696</f>
        <v>0</v>
      </c>
      <c r="V693" s="19" t="b">
        <f t="shared" si="32"/>
        <v>1</v>
      </c>
      <c r="X693" s="43">
        <f t="shared" si="30"/>
        <v>0</v>
      </c>
      <c r="Y693" s="43">
        <f t="shared" si="31"/>
        <v>0</v>
      </c>
    </row>
    <row r="694" spans="1:25" ht="35.1" customHeight="1" x14ac:dyDescent="0.2">
      <c r="A694" s="44"/>
      <c r="B694" s="44"/>
      <c r="C694" s="44"/>
      <c r="D694" s="44"/>
      <c r="E694" s="44"/>
      <c r="F694" s="44"/>
      <c r="G694" s="89"/>
      <c r="H694" s="45"/>
      <c r="I694" s="47"/>
      <c r="J694" s="46"/>
      <c r="K694" s="47"/>
      <c r="L694" s="47"/>
      <c r="M694" s="48"/>
      <c r="N694" s="46"/>
      <c r="O694" s="44"/>
      <c r="P694" s="47"/>
      <c r="Q694" s="46"/>
      <c r="R694" s="46"/>
      <c r="S694" s="46"/>
      <c r="T694" s="46"/>
      <c r="U694" s="19" t="b">
        <f>N694&gt;___Summary!B697</f>
        <v>0</v>
      </c>
      <c r="V694" s="19" t="b">
        <f t="shared" si="32"/>
        <v>1</v>
      </c>
      <c r="X694" s="43">
        <f t="shared" si="30"/>
        <v>0</v>
      </c>
      <c r="Y694" s="43">
        <f t="shared" si="31"/>
        <v>0</v>
      </c>
    </row>
    <row r="695" spans="1:25" ht="35.1" customHeight="1" x14ac:dyDescent="0.2">
      <c r="A695" s="44"/>
      <c r="B695" s="44"/>
      <c r="C695" s="44"/>
      <c r="D695" s="44"/>
      <c r="E695" s="44"/>
      <c r="F695" s="44"/>
      <c r="G695" s="89"/>
      <c r="H695" s="45"/>
      <c r="I695" s="47"/>
      <c r="J695" s="46"/>
      <c r="K695" s="47"/>
      <c r="L695" s="47"/>
      <c r="M695" s="48"/>
      <c r="N695" s="46"/>
      <c r="O695" s="44"/>
      <c r="P695" s="47"/>
      <c r="Q695" s="46"/>
      <c r="R695" s="46"/>
      <c r="S695" s="46"/>
      <c r="T695" s="46"/>
      <c r="U695" s="19" t="b">
        <f>N695&gt;___Summary!B698</f>
        <v>0</v>
      </c>
      <c r="V695" s="19" t="b">
        <f t="shared" si="32"/>
        <v>1</v>
      </c>
      <c r="X695" s="43">
        <f t="shared" si="30"/>
        <v>0</v>
      </c>
      <c r="Y695" s="43">
        <f t="shared" si="31"/>
        <v>0</v>
      </c>
    </row>
    <row r="696" spans="1:25" ht="35.1" customHeight="1" x14ac:dyDescent="0.2">
      <c r="A696" s="44"/>
      <c r="B696" s="44"/>
      <c r="C696" s="44"/>
      <c r="D696" s="44"/>
      <c r="E696" s="44"/>
      <c r="F696" s="44"/>
      <c r="G696" s="89"/>
      <c r="H696" s="45"/>
      <c r="I696" s="47"/>
      <c r="J696" s="46"/>
      <c r="K696" s="47"/>
      <c r="L696" s="47"/>
      <c r="M696" s="48"/>
      <c r="N696" s="46"/>
      <c r="O696" s="44"/>
      <c r="P696" s="47"/>
      <c r="Q696" s="46"/>
      <c r="R696" s="46"/>
      <c r="S696" s="46"/>
      <c r="T696" s="46"/>
      <c r="U696" s="19" t="b">
        <f>N696&gt;___Summary!B699</f>
        <v>0</v>
      </c>
      <c r="V696" s="19" t="b">
        <f t="shared" si="32"/>
        <v>1</v>
      </c>
      <c r="X696" s="43">
        <f t="shared" si="30"/>
        <v>0</v>
      </c>
      <c r="Y696" s="43">
        <f t="shared" si="31"/>
        <v>0</v>
      </c>
    </row>
    <row r="697" spans="1:25" ht="35.1" customHeight="1" x14ac:dyDescent="0.2">
      <c r="A697" s="44"/>
      <c r="B697" s="44"/>
      <c r="C697" s="44"/>
      <c r="D697" s="44"/>
      <c r="E697" s="44"/>
      <c r="F697" s="44"/>
      <c r="G697" s="89"/>
      <c r="H697" s="45"/>
      <c r="I697" s="47"/>
      <c r="J697" s="46"/>
      <c r="K697" s="47"/>
      <c r="L697" s="47"/>
      <c r="M697" s="48"/>
      <c r="N697" s="46"/>
      <c r="O697" s="44"/>
      <c r="P697" s="47"/>
      <c r="Q697" s="46"/>
      <c r="R697" s="46"/>
      <c r="S697" s="46"/>
      <c r="T697" s="46"/>
      <c r="U697" s="19" t="b">
        <f>N697&gt;___Summary!B700</f>
        <v>0</v>
      </c>
      <c r="V697" s="19" t="b">
        <f t="shared" si="32"/>
        <v>1</v>
      </c>
      <c r="X697" s="43">
        <f t="shared" si="30"/>
        <v>0</v>
      </c>
      <c r="Y697" s="43">
        <f t="shared" si="31"/>
        <v>0</v>
      </c>
    </row>
    <row r="698" spans="1:25" ht="35.1" customHeight="1" x14ac:dyDescent="0.2">
      <c r="A698" s="44"/>
      <c r="B698" s="44"/>
      <c r="C698" s="44"/>
      <c r="D698" s="44"/>
      <c r="E698" s="44"/>
      <c r="F698" s="44"/>
      <c r="G698" s="89"/>
      <c r="H698" s="45"/>
      <c r="I698" s="47"/>
      <c r="J698" s="46"/>
      <c r="K698" s="47"/>
      <c r="L698" s="47"/>
      <c r="M698" s="48"/>
      <c r="N698" s="46"/>
      <c r="O698" s="44"/>
      <c r="P698" s="47"/>
      <c r="Q698" s="46"/>
      <c r="R698" s="46"/>
      <c r="S698" s="46"/>
      <c r="T698" s="46"/>
      <c r="U698" s="19" t="b">
        <f>N698&gt;___Summary!B701</f>
        <v>0</v>
      </c>
      <c r="V698" s="19" t="b">
        <f t="shared" si="32"/>
        <v>1</v>
      </c>
      <c r="X698" s="43">
        <f t="shared" si="30"/>
        <v>0</v>
      </c>
      <c r="Y698" s="43">
        <f t="shared" si="31"/>
        <v>0</v>
      </c>
    </row>
    <row r="699" spans="1:25" ht="35.1" customHeight="1" x14ac:dyDescent="0.2">
      <c r="A699" s="44"/>
      <c r="B699" s="44"/>
      <c r="C699" s="44"/>
      <c r="D699" s="44"/>
      <c r="E699" s="44"/>
      <c r="F699" s="44"/>
      <c r="G699" s="89"/>
      <c r="H699" s="45"/>
      <c r="I699" s="47"/>
      <c r="J699" s="46"/>
      <c r="K699" s="47"/>
      <c r="L699" s="47"/>
      <c r="M699" s="48"/>
      <c r="N699" s="46"/>
      <c r="O699" s="44"/>
      <c r="P699" s="47"/>
      <c r="Q699" s="46"/>
      <c r="R699" s="46"/>
      <c r="S699" s="46"/>
      <c r="T699" s="46"/>
      <c r="U699" s="19" t="b">
        <f>N699&gt;___Summary!B702</f>
        <v>0</v>
      </c>
      <c r="V699" s="19" t="b">
        <f t="shared" si="32"/>
        <v>1</v>
      </c>
      <c r="X699" s="43">
        <f t="shared" si="30"/>
        <v>0</v>
      </c>
      <c r="Y699" s="43">
        <f t="shared" si="31"/>
        <v>0</v>
      </c>
    </row>
    <row r="700" spans="1:25" ht="35.1" customHeight="1" x14ac:dyDescent="0.2">
      <c r="A700" s="44"/>
      <c r="B700" s="44"/>
      <c r="C700" s="44"/>
      <c r="D700" s="44"/>
      <c r="E700" s="44"/>
      <c r="F700" s="44"/>
      <c r="G700" s="89"/>
      <c r="H700" s="45"/>
      <c r="I700" s="47"/>
      <c r="J700" s="46"/>
      <c r="K700" s="47"/>
      <c r="L700" s="47"/>
      <c r="M700" s="48"/>
      <c r="N700" s="46"/>
      <c r="O700" s="44"/>
      <c r="P700" s="47"/>
      <c r="Q700" s="46"/>
      <c r="R700" s="46"/>
      <c r="S700" s="46"/>
      <c r="T700" s="46"/>
      <c r="U700" s="19" t="b">
        <f>N700&gt;___Summary!B703</f>
        <v>0</v>
      </c>
      <c r="V700" s="19" t="b">
        <f t="shared" si="32"/>
        <v>1</v>
      </c>
      <c r="X700" s="43">
        <f t="shared" si="30"/>
        <v>0</v>
      </c>
      <c r="Y700" s="43">
        <f t="shared" si="31"/>
        <v>0</v>
      </c>
    </row>
    <row r="701" spans="1:25" ht="35.1" customHeight="1" x14ac:dyDescent="0.2">
      <c r="A701" s="44"/>
      <c r="B701" s="44"/>
      <c r="C701" s="44"/>
      <c r="D701" s="44"/>
      <c r="E701" s="44"/>
      <c r="F701" s="44"/>
      <c r="G701" s="89"/>
      <c r="H701" s="45"/>
      <c r="I701" s="47"/>
      <c r="J701" s="46"/>
      <c r="K701" s="47"/>
      <c r="L701" s="47"/>
      <c r="M701" s="48"/>
      <c r="N701" s="46"/>
      <c r="O701" s="44"/>
      <c r="P701" s="47"/>
      <c r="Q701" s="46"/>
      <c r="R701" s="46"/>
      <c r="S701" s="46"/>
      <c r="T701" s="46"/>
      <c r="U701" s="19" t="b">
        <f>N701&gt;___Summary!B704</f>
        <v>0</v>
      </c>
      <c r="V701" s="19" t="b">
        <f t="shared" si="32"/>
        <v>1</v>
      </c>
      <c r="X701" s="43">
        <f t="shared" si="30"/>
        <v>0</v>
      </c>
      <c r="Y701" s="43">
        <f t="shared" si="31"/>
        <v>0</v>
      </c>
    </row>
    <row r="702" spans="1:25" ht="35.1" customHeight="1" x14ac:dyDescent="0.2">
      <c r="A702" s="44"/>
      <c r="B702" s="44"/>
      <c r="C702" s="44"/>
      <c r="D702" s="44"/>
      <c r="E702" s="44"/>
      <c r="F702" s="44"/>
      <c r="G702" s="89"/>
      <c r="H702" s="45"/>
      <c r="I702" s="47"/>
      <c r="J702" s="46"/>
      <c r="K702" s="47"/>
      <c r="L702" s="47"/>
      <c r="M702" s="48"/>
      <c r="N702" s="46"/>
      <c r="O702" s="44"/>
      <c r="P702" s="47"/>
      <c r="Q702" s="46"/>
      <c r="R702" s="46"/>
      <c r="S702" s="46"/>
      <c r="T702" s="46"/>
      <c r="U702" s="19" t="b">
        <f>N702&gt;___Summary!B705</f>
        <v>0</v>
      </c>
      <c r="V702" s="19" t="b">
        <f t="shared" si="32"/>
        <v>1</v>
      </c>
      <c r="X702" s="43">
        <f t="shared" si="30"/>
        <v>0</v>
      </c>
      <c r="Y702" s="43">
        <f t="shared" si="31"/>
        <v>0</v>
      </c>
    </row>
    <row r="703" spans="1:25" ht="35.1" customHeight="1" x14ac:dyDescent="0.2">
      <c r="A703" s="44"/>
      <c r="B703" s="44"/>
      <c r="C703" s="44"/>
      <c r="D703" s="44"/>
      <c r="E703" s="44"/>
      <c r="F703" s="44"/>
      <c r="G703" s="89"/>
      <c r="H703" s="45"/>
      <c r="I703" s="47"/>
      <c r="J703" s="46"/>
      <c r="K703" s="47"/>
      <c r="L703" s="47"/>
      <c r="M703" s="48"/>
      <c r="N703" s="46"/>
      <c r="O703" s="44"/>
      <c r="P703" s="47"/>
      <c r="Q703" s="46"/>
      <c r="R703" s="46"/>
      <c r="S703" s="46"/>
      <c r="T703" s="46"/>
      <c r="U703" s="19" t="b">
        <f>N703&gt;___Summary!B706</f>
        <v>0</v>
      </c>
      <c r="V703" s="19" t="b">
        <f t="shared" si="32"/>
        <v>1</v>
      </c>
      <c r="X703" s="43">
        <f t="shared" si="30"/>
        <v>0</v>
      </c>
      <c r="Y703" s="43">
        <f t="shared" si="31"/>
        <v>0</v>
      </c>
    </row>
    <row r="704" spans="1:25" ht="35.1" customHeight="1" x14ac:dyDescent="0.2">
      <c r="A704" s="44"/>
      <c r="B704" s="44"/>
      <c r="C704" s="44"/>
      <c r="D704" s="44"/>
      <c r="E704" s="44"/>
      <c r="F704" s="44"/>
      <c r="G704" s="89"/>
      <c r="H704" s="45"/>
      <c r="I704" s="47"/>
      <c r="J704" s="46"/>
      <c r="K704" s="47"/>
      <c r="L704" s="47"/>
      <c r="M704" s="48"/>
      <c r="N704" s="46"/>
      <c r="O704" s="44"/>
      <c r="P704" s="47"/>
      <c r="Q704" s="46"/>
      <c r="R704" s="46"/>
      <c r="S704" s="46"/>
      <c r="T704" s="46"/>
      <c r="U704" s="19" t="b">
        <f>N704&gt;___Summary!B707</f>
        <v>0</v>
      </c>
      <c r="V704" s="19" t="b">
        <f t="shared" si="32"/>
        <v>1</v>
      </c>
      <c r="X704" s="43">
        <f t="shared" si="30"/>
        <v>0</v>
      </c>
      <c r="Y704" s="43">
        <f t="shared" si="31"/>
        <v>0</v>
      </c>
    </row>
    <row r="705" spans="1:25" ht="35.1" customHeight="1" x14ac:dyDescent="0.2">
      <c r="A705" s="44"/>
      <c r="B705" s="44"/>
      <c r="C705" s="44"/>
      <c r="D705" s="44"/>
      <c r="E705" s="44"/>
      <c r="F705" s="44"/>
      <c r="G705" s="89"/>
      <c r="H705" s="45"/>
      <c r="I705" s="47"/>
      <c r="J705" s="46"/>
      <c r="K705" s="47"/>
      <c r="L705" s="47"/>
      <c r="M705" s="48"/>
      <c r="N705" s="46"/>
      <c r="O705" s="44"/>
      <c r="P705" s="47"/>
      <c r="Q705" s="46"/>
      <c r="R705" s="46"/>
      <c r="S705" s="46"/>
      <c r="T705" s="46"/>
      <c r="U705" s="19" t="b">
        <f>N705&gt;___Summary!B708</f>
        <v>0</v>
      </c>
      <c r="V705" s="19" t="b">
        <f t="shared" si="32"/>
        <v>1</v>
      </c>
      <c r="X705" s="43">
        <f t="shared" si="30"/>
        <v>0</v>
      </c>
      <c r="Y705" s="43">
        <f t="shared" si="31"/>
        <v>0</v>
      </c>
    </row>
    <row r="706" spans="1:25" ht="35.1" customHeight="1" x14ac:dyDescent="0.2">
      <c r="A706" s="44"/>
      <c r="B706" s="44"/>
      <c r="C706" s="44"/>
      <c r="D706" s="44"/>
      <c r="E706" s="44"/>
      <c r="F706" s="44"/>
      <c r="G706" s="89"/>
      <c r="H706" s="45"/>
      <c r="I706" s="47"/>
      <c r="J706" s="46"/>
      <c r="K706" s="47"/>
      <c r="L706" s="47"/>
      <c r="M706" s="48"/>
      <c r="N706" s="46"/>
      <c r="O706" s="44"/>
      <c r="P706" s="47"/>
      <c r="Q706" s="46"/>
      <c r="R706" s="46"/>
      <c r="S706" s="46"/>
      <c r="T706" s="46"/>
      <c r="U706" s="19" t="b">
        <f>N706&gt;___Summary!B709</f>
        <v>0</v>
      </c>
      <c r="V706" s="19" t="b">
        <f t="shared" si="32"/>
        <v>1</v>
      </c>
      <c r="X706" s="43">
        <f t="shared" si="30"/>
        <v>0</v>
      </c>
      <c r="Y706" s="43">
        <f t="shared" si="31"/>
        <v>0</v>
      </c>
    </row>
    <row r="707" spans="1:25" ht="35.1" customHeight="1" x14ac:dyDescent="0.2">
      <c r="A707" s="44"/>
      <c r="B707" s="44"/>
      <c r="C707" s="44"/>
      <c r="D707" s="44"/>
      <c r="E707" s="44"/>
      <c r="F707" s="44"/>
      <c r="G707" s="89"/>
      <c r="H707" s="45"/>
      <c r="I707" s="47"/>
      <c r="J707" s="46"/>
      <c r="K707" s="47"/>
      <c r="L707" s="47"/>
      <c r="M707" s="48"/>
      <c r="N707" s="46"/>
      <c r="O707" s="44"/>
      <c r="P707" s="47"/>
      <c r="Q707" s="46"/>
      <c r="R707" s="46"/>
      <c r="S707" s="46"/>
      <c r="T707" s="46"/>
      <c r="U707" s="19" t="b">
        <f>N707&gt;___Summary!B710</f>
        <v>0</v>
      </c>
      <c r="V707" s="19" t="b">
        <f t="shared" si="32"/>
        <v>1</v>
      </c>
      <c r="X707" s="43">
        <f t="shared" si="30"/>
        <v>0</v>
      </c>
      <c r="Y707" s="43">
        <f t="shared" si="31"/>
        <v>0</v>
      </c>
    </row>
    <row r="708" spans="1:25" ht="35.1" customHeight="1" x14ac:dyDescent="0.2">
      <c r="A708" s="44"/>
      <c r="B708" s="44"/>
      <c r="C708" s="44"/>
      <c r="D708" s="44"/>
      <c r="E708" s="44"/>
      <c r="F708" s="44"/>
      <c r="G708" s="89"/>
      <c r="H708" s="45"/>
      <c r="I708" s="47"/>
      <c r="J708" s="46"/>
      <c r="K708" s="47"/>
      <c r="L708" s="47"/>
      <c r="M708" s="48"/>
      <c r="N708" s="46"/>
      <c r="O708" s="44"/>
      <c r="P708" s="47"/>
      <c r="Q708" s="46"/>
      <c r="R708" s="46"/>
      <c r="S708" s="46"/>
      <c r="T708" s="46"/>
      <c r="U708" s="19" t="b">
        <f>N708&gt;___Summary!B711</f>
        <v>0</v>
      </c>
      <c r="V708" s="19" t="b">
        <f t="shared" si="32"/>
        <v>1</v>
      </c>
      <c r="X708" s="43">
        <f t="shared" si="30"/>
        <v>0</v>
      </c>
      <c r="Y708" s="43">
        <f t="shared" si="31"/>
        <v>0</v>
      </c>
    </row>
    <row r="709" spans="1:25" ht="35.1" customHeight="1" x14ac:dyDescent="0.2">
      <c r="A709" s="44"/>
      <c r="B709" s="44"/>
      <c r="C709" s="44"/>
      <c r="D709" s="44"/>
      <c r="E709" s="44"/>
      <c r="F709" s="44"/>
      <c r="G709" s="89"/>
      <c r="H709" s="45"/>
      <c r="I709" s="47"/>
      <c r="J709" s="46"/>
      <c r="K709" s="47"/>
      <c r="L709" s="47"/>
      <c r="M709" s="48"/>
      <c r="N709" s="46"/>
      <c r="O709" s="44"/>
      <c r="P709" s="47"/>
      <c r="Q709" s="46"/>
      <c r="R709" s="46"/>
      <c r="S709" s="46"/>
      <c r="T709" s="46"/>
      <c r="U709" s="19" t="b">
        <f>N709&gt;___Summary!B712</f>
        <v>0</v>
      </c>
      <c r="V709" s="19" t="b">
        <f t="shared" si="32"/>
        <v>1</v>
      </c>
      <c r="X709" s="43">
        <f t="shared" si="30"/>
        <v>0</v>
      </c>
      <c r="Y709" s="43">
        <f t="shared" si="31"/>
        <v>0</v>
      </c>
    </row>
    <row r="710" spans="1:25" ht="35.1" customHeight="1" x14ac:dyDescent="0.2">
      <c r="A710" s="44"/>
      <c r="B710" s="44"/>
      <c r="C710" s="44"/>
      <c r="D710" s="44"/>
      <c r="E710" s="44"/>
      <c r="F710" s="44"/>
      <c r="G710" s="89"/>
      <c r="H710" s="45"/>
      <c r="I710" s="47"/>
      <c r="J710" s="46"/>
      <c r="K710" s="47"/>
      <c r="L710" s="47"/>
      <c r="M710" s="48"/>
      <c r="N710" s="46"/>
      <c r="O710" s="44"/>
      <c r="P710" s="47"/>
      <c r="Q710" s="46"/>
      <c r="R710" s="46"/>
      <c r="S710" s="46"/>
      <c r="T710" s="46"/>
      <c r="U710" s="19" t="b">
        <f>N710&gt;___Summary!B713</f>
        <v>0</v>
      </c>
      <c r="V710" s="19" t="b">
        <f t="shared" si="32"/>
        <v>1</v>
      </c>
      <c r="X710" s="43">
        <f t="shared" si="30"/>
        <v>0</v>
      </c>
      <c r="Y710" s="43">
        <f t="shared" si="31"/>
        <v>0</v>
      </c>
    </row>
    <row r="711" spans="1:25" ht="35.1" customHeight="1" x14ac:dyDescent="0.2">
      <c r="A711" s="44"/>
      <c r="B711" s="44"/>
      <c r="C711" s="44"/>
      <c r="D711" s="44"/>
      <c r="E711" s="44"/>
      <c r="F711" s="44"/>
      <c r="G711" s="89"/>
      <c r="H711" s="45"/>
      <c r="I711" s="47"/>
      <c r="J711" s="46"/>
      <c r="K711" s="47"/>
      <c r="L711" s="47"/>
      <c r="M711" s="48"/>
      <c r="N711" s="46"/>
      <c r="O711" s="44"/>
      <c r="P711" s="47"/>
      <c r="Q711" s="46"/>
      <c r="R711" s="46"/>
      <c r="S711" s="46"/>
      <c r="T711" s="46"/>
      <c r="U711" s="19" t="b">
        <f>N711&gt;___Summary!B714</f>
        <v>0</v>
      </c>
      <c r="V711" s="19" t="b">
        <f t="shared" si="32"/>
        <v>1</v>
      </c>
      <c r="X711" s="43">
        <f t="shared" si="30"/>
        <v>0</v>
      </c>
      <c r="Y711" s="43">
        <f t="shared" si="31"/>
        <v>0</v>
      </c>
    </row>
    <row r="712" spans="1:25" ht="35.1" customHeight="1" x14ac:dyDescent="0.2">
      <c r="A712" s="44"/>
      <c r="B712" s="44"/>
      <c r="C712" s="44"/>
      <c r="D712" s="44"/>
      <c r="E712" s="44"/>
      <c r="F712" s="44"/>
      <c r="G712" s="89"/>
      <c r="H712" s="45"/>
      <c r="I712" s="47"/>
      <c r="J712" s="46"/>
      <c r="K712" s="47"/>
      <c r="L712" s="47"/>
      <c r="M712" s="48"/>
      <c r="N712" s="46"/>
      <c r="O712" s="44"/>
      <c r="P712" s="47"/>
      <c r="Q712" s="46"/>
      <c r="R712" s="46"/>
      <c r="S712" s="46"/>
      <c r="T712" s="46"/>
      <c r="U712" s="19" t="b">
        <f>N712&gt;___Summary!B715</f>
        <v>0</v>
      </c>
      <c r="V712" s="19" t="b">
        <f t="shared" si="32"/>
        <v>1</v>
      </c>
      <c r="X712" s="43">
        <f t="shared" ref="X712:X775" si="33" xml:space="preserve"> IF(H712 = "Direct", G712, 0)</f>
        <v>0</v>
      </c>
      <c r="Y712" s="43">
        <f t="shared" ref="Y712:Y775" si="34" xml:space="preserve"> IF(H712 = "Indirect", G712, 0 )</f>
        <v>0</v>
      </c>
    </row>
    <row r="713" spans="1:25" ht="35.1" customHeight="1" x14ac:dyDescent="0.2">
      <c r="A713" s="44"/>
      <c r="B713" s="44"/>
      <c r="C713" s="44"/>
      <c r="D713" s="44"/>
      <c r="E713" s="44"/>
      <c r="F713" s="44"/>
      <c r="G713" s="89"/>
      <c r="H713" s="45"/>
      <c r="I713" s="47"/>
      <c r="J713" s="46"/>
      <c r="K713" s="47"/>
      <c r="L713" s="47"/>
      <c r="M713" s="48"/>
      <c r="N713" s="46"/>
      <c r="O713" s="44"/>
      <c r="P713" s="47"/>
      <c r="Q713" s="46"/>
      <c r="R713" s="46"/>
      <c r="S713" s="46"/>
      <c r="T713" s="46"/>
      <c r="U713" s="19" t="b">
        <f>N713&gt;___Summary!B716</f>
        <v>0</v>
      </c>
      <c r="V713" s="19" t="b">
        <f t="shared" si="32"/>
        <v>1</v>
      </c>
      <c r="X713" s="43">
        <f t="shared" si="33"/>
        <v>0</v>
      </c>
      <c r="Y713" s="43">
        <f t="shared" si="34"/>
        <v>0</v>
      </c>
    </row>
    <row r="714" spans="1:25" ht="35.1" customHeight="1" x14ac:dyDescent="0.2">
      <c r="A714" s="44"/>
      <c r="B714" s="44"/>
      <c r="C714" s="44"/>
      <c r="D714" s="44"/>
      <c r="E714" s="44"/>
      <c r="F714" s="44"/>
      <c r="G714" s="89"/>
      <c r="H714" s="45"/>
      <c r="I714" s="47"/>
      <c r="J714" s="46"/>
      <c r="K714" s="47"/>
      <c r="L714" s="47"/>
      <c r="M714" s="48"/>
      <c r="N714" s="46"/>
      <c r="O714" s="44"/>
      <c r="P714" s="47"/>
      <c r="Q714" s="46"/>
      <c r="R714" s="46"/>
      <c r="S714" s="46"/>
      <c r="T714" s="46"/>
      <c r="U714" s="19" t="b">
        <f>N714&gt;___Summary!B717</f>
        <v>0</v>
      </c>
      <c r="V714" s="19" t="b">
        <f t="shared" ref="V714:V745" si="35">Q714&gt;=N714</f>
        <v>1</v>
      </c>
      <c r="X714" s="43">
        <f t="shared" si="33"/>
        <v>0</v>
      </c>
      <c r="Y714" s="43">
        <f t="shared" si="34"/>
        <v>0</v>
      </c>
    </row>
    <row r="715" spans="1:25" ht="35.1" customHeight="1" x14ac:dyDescent="0.2">
      <c r="A715" s="44"/>
      <c r="B715" s="44"/>
      <c r="C715" s="44"/>
      <c r="D715" s="44"/>
      <c r="E715" s="44"/>
      <c r="F715" s="44"/>
      <c r="G715" s="89"/>
      <c r="H715" s="45"/>
      <c r="I715" s="47"/>
      <c r="J715" s="46"/>
      <c r="K715" s="47"/>
      <c r="L715" s="47"/>
      <c r="M715" s="48"/>
      <c r="N715" s="46"/>
      <c r="O715" s="44"/>
      <c r="P715" s="47"/>
      <c r="Q715" s="46"/>
      <c r="R715" s="46"/>
      <c r="S715" s="46"/>
      <c r="T715" s="46"/>
      <c r="U715" s="19" t="b">
        <f>N715&gt;___Summary!B718</f>
        <v>0</v>
      </c>
      <c r="V715" s="19" t="b">
        <f t="shared" si="35"/>
        <v>1</v>
      </c>
      <c r="X715" s="43">
        <f t="shared" si="33"/>
        <v>0</v>
      </c>
      <c r="Y715" s="43">
        <f t="shared" si="34"/>
        <v>0</v>
      </c>
    </row>
    <row r="716" spans="1:25" ht="35.1" customHeight="1" x14ac:dyDescent="0.2">
      <c r="A716" s="44"/>
      <c r="B716" s="44"/>
      <c r="C716" s="44"/>
      <c r="D716" s="44"/>
      <c r="E716" s="44"/>
      <c r="F716" s="44"/>
      <c r="G716" s="89"/>
      <c r="H716" s="45"/>
      <c r="I716" s="47"/>
      <c r="J716" s="46"/>
      <c r="K716" s="47"/>
      <c r="L716" s="47"/>
      <c r="M716" s="48"/>
      <c r="N716" s="46"/>
      <c r="O716" s="44"/>
      <c r="P716" s="47"/>
      <c r="Q716" s="46"/>
      <c r="R716" s="46"/>
      <c r="S716" s="46"/>
      <c r="T716" s="46"/>
      <c r="U716" s="19" t="b">
        <f>N716&gt;___Summary!B719</f>
        <v>0</v>
      </c>
      <c r="V716" s="19" t="b">
        <f t="shared" si="35"/>
        <v>1</v>
      </c>
      <c r="X716" s="43">
        <f t="shared" si="33"/>
        <v>0</v>
      </c>
      <c r="Y716" s="43">
        <f t="shared" si="34"/>
        <v>0</v>
      </c>
    </row>
    <row r="717" spans="1:25" ht="35.1" customHeight="1" x14ac:dyDescent="0.2">
      <c r="A717" s="44"/>
      <c r="B717" s="44"/>
      <c r="C717" s="44"/>
      <c r="D717" s="44"/>
      <c r="E717" s="44"/>
      <c r="F717" s="44"/>
      <c r="G717" s="89"/>
      <c r="H717" s="45"/>
      <c r="I717" s="47"/>
      <c r="J717" s="46"/>
      <c r="K717" s="47"/>
      <c r="L717" s="47"/>
      <c r="M717" s="48"/>
      <c r="N717" s="46"/>
      <c r="O717" s="44"/>
      <c r="P717" s="47"/>
      <c r="Q717" s="46"/>
      <c r="R717" s="46"/>
      <c r="S717" s="46"/>
      <c r="T717" s="46"/>
      <c r="U717" s="19" t="b">
        <f>N717&gt;___Summary!B720</f>
        <v>0</v>
      </c>
      <c r="V717" s="19" t="b">
        <f t="shared" si="35"/>
        <v>1</v>
      </c>
      <c r="X717" s="43">
        <f t="shared" si="33"/>
        <v>0</v>
      </c>
      <c r="Y717" s="43">
        <f t="shared" si="34"/>
        <v>0</v>
      </c>
    </row>
    <row r="718" spans="1:25" ht="35.1" customHeight="1" x14ac:dyDescent="0.2">
      <c r="A718" s="44"/>
      <c r="B718" s="44"/>
      <c r="C718" s="44"/>
      <c r="D718" s="44"/>
      <c r="E718" s="44"/>
      <c r="F718" s="44"/>
      <c r="G718" s="89"/>
      <c r="H718" s="45"/>
      <c r="I718" s="47"/>
      <c r="J718" s="46"/>
      <c r="K718" s="47"/>
      <c r="L718" s="47"/>
      <c r="M718" s="48"/>
      <c r="N718" s="46"/>
      <c r="O718" s="44"/>
      <c r="P718" s="47"/>
      <c r="Q718" s="46"/>
      <c r="R718" s="46"/>
      <c r="S718" s="46"/>
      <c r="T718" s="46"/>
      <c r="U718" s="19" t="b">
        <f>N718&gt;___Summary!B721</f>
        <v>0</v>
      </c>
      <c r="V718" s="19" t="b">
        <f t="shared" si="35"/>
        <v>1</v>
      </c>
      <c r="X718" s="43">
        <f t="shared" si="33"/>
        <v>0</v>
      </c>
      <c r="Y718" s="43">
        <f t="shared" si="34"/>
        <v>0</v>
      </c>
    </row>
    <row r="719" spans="1:25" ht="35.1" customHeight="1" x14ac:dyDescent="0.2">
      <c r="A719" s="44"/>
      <c r="B719" s="44"/>
      <c r="C719" s="44"/>
      <c r="D719" s="44"/>
      <c r="E719" s="44"/>
      <c r="F719" s="44"/>
      <c r="G719" s="89"/>
      <c r="H719" s="45"/>
      <c r="I719" s="47"/>
      <c r="J719" s="46"/>
      <c r="K719" s="47"/>
      <c r="L719" s="47"/>
      <c r="M719" s="48"/>
      <c r="N719" s="46"/>
      <c r="O719" s="44"/>
      <c r="P719" s="47"/>
      <c r="Q719" s="46"/>
      <c r="R719" s="46"/>
      <c r="S719" s="46"/>
      <c r="T719" s="46"/>
      <c r="U719" s="19" t="b">
        <f>N719&gt;___Summary!B722</f>
        <v>0</v>
      </c>
      <c r="V719" s="19" t="b">
        <f t="shared" si="35"/>
        <v>1</v>
      </c>
      <c r="X719" s="43">
        <f t="shared" si="33"/>
        <v>0</v>
      </c>
      <c r="Y719" s="43">
        <f t="shared" si="34"/>
        <v>0</v>
      </c>
    </row>
    <row r="720" spans="1:25" ht="35.1" customHeight="1" x14ac:dyDescent="0.2">
      <c r="A720" s="44"/>
      <c r="B720" s="44"/>
      <c r="C720" s="44"/>
      <c r="D720" s="44"/>
      <c r="E720" s="44"/>
      <c r="F720" s="44"/>
      <c r="G720" s="89"/>
      <c r="H720" s="45"/>
      <c r="I720" s="47"/>
      <c r="J720" s="46"/>
      <c r="K720" s="47"/>
      <c r="L720" s="47"/>
      <c r="M720" s="48"/>
      <c r="N720" s="46"/>
      <c r="O720" s="44"/>
      <c r="P720" s="47"/>
      <c r="Q720" s="46"/>
      <c r="R720" s="46"/>
      <c r="S720" s="46"/>
      <c r="T720" s="46"/>
      <c r="U720" s="19" t="b">
        <f>N720&gt;___Summary!B723</f>
        <v>0</v>
      </c>
      <c r="V720" s="19" t="b">
        <f t="shared" si="35"/>
        <v>1</v>
      </c>
      <c r="X720" s="43">
        <f t="shared" si="33"/>
        <v>0</v>
      </c>
      <c r="Y720" s="43">
        <f t="shared" si="34"/>
        <v>0</v>
      </c>
    </row>
    <row r="721" spans="1:25" ht="35.1" customHeight="1" x14ac:dyDescent="0.2">
      <c r="A721" s="44"/>
      <c r="B721" s="44"/>
      <c r="C721" s="44"/>
      <c r="D721" s="44"/>
      <c r="E721" s="44"/>
      <c r="F721" s="44"/>
      <c r="G721" s="89"/>
      <c r="H721" s="45"/>
      <c r="I721" s="47"/>
      <c r="J721" s="46"/>
      <c r="K721" s="47"/>
      <c r="L721" s="47"/>
      <c r="M721" s="48"/>
      <c r="N721" s="46"/>
      <c r="O721" s="44"/>
      <c r="P721" s="47"/>
      <c r="Q721" s="46"/>
      <c r="R721" s="46"/>
      <c r="S721" s="46"/>
      <c r="T721" s="46"/>
      <c r="U721" s="19" t="b">
        <f>N721&gt;___Summary!B724</f>
        <v>0</v>
      </c>
      <c r="V721" s="19" t="b">
        <f t="shared" si="35"/>
        <v>1</v>
      </c>
      <c r="X721" s="43">
        <f t="shared" si="33"/>
        <v>0</v>
      </c>
      <c r="Y721" s="43">
        <f t="shared" si="34"/>
        <v>0</v>
      </c>
    </row>
    <row r="722" spans="1:25" ht="35.1" customHeight="1" x14ac:dyDescent="0.2">
      <c r="A722" s="44"/>
      <c r="B722" s="44"/>
      <c r="C722" s="44"/>
      <c r="D722" s="44"/>
      <c r="E722" s="44"/>
      <c r="F722" s="44"/>
      <c r="G722" s="89"/>
      <c r="H722" s="45"/>
      <c r="I722" s="47"/>
      <c r="J722" s="46"/>
      <c r="K722" s="47"/>
      <c r="L722" s="47"/>
      <c r="M722" s="48"/>
      <c r="N722" s="46"/>
      <c r="O722" s="44"/>
      <c r="P722" s="47"/>
      <c r="Q722" s="46"/>
      <c r="R722" s="46"/>
      <c r="S722" s="46"/>
      <c r="T722" s="46"/>
      <c r="U722" s="19" t="b">
        <f>N722&gt;___Summary!B725</f>
        <v>0</v>
      </c>
      <c r="V722" s="19" t="b">
        <f t="shared" si="35"/>
        <v>1</v>
      </c>
      <c r="X722" s="43">
        <f t="shared" si="33"/>
        <v>0</v>
      </c>
      <c r="Y722" s="43">
        <f t="shared" si="34"/>
        <v>0</v>
      </c>
    </row>
    <row r="723" spans="1:25" ht="35.1" customHeight="1" x14ac:dyDescent="0.2">
      <c r="A723" s="44"/>
      <c r="B723" s="44"/>
      <c r="C723" s="44"/>
      <c r="D723" s="44"/>
      <c r="E723" s="44"/>
      <c r="F723" s="44"/>
      <c r="G723" s="89"/>
      <c r="H723" s="45"/>
      <c r="I723" s="47"/>
      <c r="J723" s="46"/>
      <c r="K723" s="47"/>
      <c r="L723" s="47"/>
      <c r="M723" s="48"/>
      <c r="N723" s="46"/>
      <c r="O723" s="44"/>
      <c r="P723" s="47"/>
      <c r="Q723" s="46"/>
      <c r="R723" s="46"/>
      <c r="S723" s="46"/>
      <c r="T723" s="46"/>
      <c r="U723" s="19" t="b">
        <f>N723&gt;___Summary!B726</f>
        <v>0</v>
      </c>
      <c r="V723" s="19" t="b">
        <f t="shared" si="35"/>
        <v>1</v>
      </c>
      <c r="X723" s="43">
        <f t="shared" si="33"/>
        <v>0</v>
      </c>
      <c r="Y723" s="43">
        <f t="shared" si="34"/>
        <v>0</v>
      </c>
    </row>
    <row r="724" spans="1:25" ht="35.1" customHeight="1" x14ac:dyDescent="0.2">
      <c r="A724" s="44"/>
      <c r="B724" s="44"/>
      <c r="C724" s="44"/>
      <c r="D724" s="44"/>
      <c r="E724" s="44"/>
      <c r="F724" s="44"/>
      <c r="G724" s="89"/>
      <c r="H724" s="45"/>
      <c r="I724" s="47"/>
      <c r="J724" s="46"/>
      <c r="K724" s="47"/>
      <c r="L724" s="47"/>
      <c r="M724" s="48"/>
      <c r="N724" s="46"/>
      <c r="O724" s="44"/>
      <c r="P724" s="47"/>
      <c r="Q724" s="46"/>
      <c r="R724" s="46"/>
      <c r="S724" s="46"/>
      <c r="T724" s="46"/>
      <c r="U724" s="19" t="b">
        <f>N724&gt;___Summary!B727</f>
        <v>0</v>
      </c>
      <c r="V724" s="19" t="b">
        <f t="shared" si="35"/>
        <v>1</v>
      </c>
      <c r="X724" s="43">
        <f t="shared" si="33"/>
        <v>0</v>
      </c>
      <c r="Y724" s="43">
        <f t="shared" si="34"/>
        <v>0</v>
      </c>
    </row>
    <row r="725" spans="1:25" ht="35.1" customHeight="1" x14ac:dyDescent="0.2">
      <c r="A725" s="44"/>
      <c r="B725" s="44"/>
      <c r="C725" s="44"/>
      <c r="D725" s="44"/>
      <c r="E725" s="44"/>
      <c r="F725" s="44"/>
      <c r="G725" s="89"/>
      <c r="H725" s="45"/>
      <c r="I725" s="47"/>
      <c r="J725" s="46"/>
      <c r="K725" s="47"/>
      <c r="L725" s="47"/>
      <c r="M725" s="48"/>
      <c r="N725" s="46"/>
      <c r="O725" s="44"/>
      <c r="P725" s="47"/>
      <c r="Q725" s="46"/>
      <c r="R725" s="46"/>
      <c r="S725" s="46"/>
      <c r="T725" s="46"/>
      <c r="U725" s="19" t="b">
        <f>N725&gt;___Summary!B728</f>
        <v>0</v>
      </c>
      <c r="V725" s="19" t="b">
        <f t="shared" si="35"/>
        <v>1</v>
      </c>
      <c r="X725" s="43">
        <f t="shared" si="33"/>
        <v>0</v>
      </c>
      <c r="Y725" s="43">
        <f t="shared" si="34"/>
        <v>0</v>
      </c>
    </row>
    <row r="726" spans="1:25" ht="35.1" customHeight="1" x14ac:dyDescent="0.2">
      <c r="A726" s="44"/>
      <c r="B726" s="44"/>
      <c r="C726" s="44"/>
      <c r="D726" s="44"/>
      <c r="E726" s="44"/>
      <c r="F726" s="44"/>
      <c r="G726" s="89"/>
      <c r="H726" s="45"/>
      <c r="I726" s="47"/>
      <c r="J726" s="46"/>
      <c r="K726" s="47"/>
      <c r="L726" s="47"/>
      <c r="M726" s="48"/>
      <c r="N726" s="46"/>
      <c r="O726" s="44"/>
      <c r="P726" s="47"/>
      <c r="Q726" s="46"/>
      <c r="R726" s="46"/>
      <c r="S726" s="46"/>
      <c r="T726" s="46"/>
      <c r="U726" s="19" t="b">
        <f>N726&gt;___Summary!B729</f>
        <v>0</v>
      </c>
      <c r="V726" s="19" t="b">
        <f t="shared" si="35"/>
        <v>1</v>
      </c>
      <c r="X726" s="43">
        <f t="shared" si="33"/>
        <v>0</v>
      </c>
      <c r="Y726" s="43">
        <f t="shared" si="34"/>
        <v>0</v>
      </c>
    </row>
    <row r="727" spans="1:25" ht="35.1" customHeight="1" x14ac:dyDescent="0.2">
      <c r="A727" s="44"/>
      <c r="B727" s="44"/>
      <c r="C727" s="44"/>
      <c r="D727" s="44"/>
      <c r="E727" s="44"/>
      <c r="F727" s="44"/>
      <c r="G727" s="89"/>
      <c r="H727" s="45"/>
      <c r="I727" s="47"/>
      <c r="J727" s="46"/>
      <c r="K727" s="47"/>
      <c r="L727" s="47"/>
      <c r="M727" s="48"/>
      <c r="N727" s="46"/>
      <c r="O727" s="44"/>
      <c r="P727" s="47"/>
      <c r="Q727" s="46"/>
      <c r="R727" s="46"/>
      <c r="S727" s="46"/>
      <c r="T727" s="46"/>
      <c r="U727" s="19" t="b">
        <f>N727&gt;___Summary!B730</f>
        <v>0</v>
      </c>
      <c r="V727" s="19" t="b">
        <f t="shared" si="35"/>
        <v>1</v>
      </c>
      <c r="X727" s="43">
        <f t="shared" si="33"/>
        <v>0</v>
      </c>
      <c r="Y727" s="43">
        <f t="shared" si="34"/>
        <v>0</v>
      </c>
    </row>
    <row r="728" spans="1:25" ht="35.1" customHeight="1" x14ac:dyDescent="0.2">
      <c r="A728" s="44"/>
      <c r="B728" s="44"/>
      <c r="C728" s="44"/>
      <c r="D728" s="44"/>
      <c r="E728" s="44"/>
      <c r="F728" s="44"/>
      <c r="G728" s="89"/>
      <c r="H728" s="45"/>
      <c r="I728" s="47"/>
      <c r="J728" s="46"/>
      <c r="K728" s="47"/>
      <c r="L728" s="47"/>
      <c r="M728" s="48"/>
      <c r="N728" s="46"/>
      <c r="O728" s="44"/>
      <c r="P728" s="47"/>
      <c r="Q728" s="46"/>
      <c r="R728" s="46"/>
      <c r="S728" s="46"/>
      <c r="T728" s="46"/>
      <c r="U728" s="19" t="b">
        <f>N728&gt;___Summary!B731</f>
        <v>0</v>
      </c>
      <c r="V728" s="19" t="b">
        <f t="shared" si="35"/>
        <v>1</v>
      </c>
      <c r="X728" s="43">
        <f t="shared" si="33"/>
        <v>0</v>
      </c>
      <c r="Y728" s="43">
        <f t="shared" si="34"/>
        <v>0</v>
      </c>
    </row>
    <row r="729" spans="1:25" ht="35.1" customHeight="1" x14ac:dyDescent="0.2">
      <c r="A729" s="44"/>
      <c r="B729" s="44"/>
      <c r="C729" s="44"/>
      <c r="D729" s="44"/>
      <c r="E729" s="44"/>
      <c r="F729" s="44"/>
      <c r="G729" s="89"/>
      <c r="H729" s="45"/>
      <c r="I729" s="47"/>
      <c r="J729" s="46"/>
      <c r="K729" s="47"/>
      <c r="L729" s="47"/>
      <c r="M729" s="48"/>
      <c r="N729" s="46"/>
      <c r="O729" s="44"/>
      <c r="P729" s="47"/>
      <c r="Q729" s="46"/>
      <c r="R729" s="46"/>
      <c r="S729" s="46"/>
      <c r="T729" s="46"/>
      <c r="U729" s="19" t="b">
        <f>N729&gt;___Summary!B732</f>
        <v>0</v>
      </c>
      <c r="V729" s="19" t="b">
        <f t="shared" si="35"/>
        <v>1</v>
      </c>
      <c r="X729" s="43">
        <f t="shared" si="33"/>
        <v>0</v>
      </c>
      <c r="Y729" s="43">
        <f t="shared" si="34"/>
        <v>0</v>
      </c>
    </row>
    <row r="730" spans="1:25" ht="35.1" customHeight="1" x14ac:dyDescent="0.2">
      <c r="A730" s="44"/>
      <c r="B730" s="44"/>
      <c r="C730" s="44"/>
      <c r="D730" s="44"/>
      <c r="E730" s="44"/>
      <c r="F730" s="44"/>
      <c r="G730" s="89"/>
      <c r="H730" s="45"/>
      <c r="I730" s="47"/>
      <c r="J730" s="46"/>
      <c r="K730" s="47"/>
      <c r="L730" s="47"/>
      <c r="M730" s="48"/>
      <c r="N730" s="46"/>
      <c r="O730" s="44"/>
      <c r="P730" s="47"/>
      <c r="Q730" s="46"/>
      <c r="R730" s="46"/>
      <c r="S730" s="46"/>
      <c r="T730" s="46"/>
      <c r="U730" s="19" t="b">
        <f>N730&gt;___Summary!B733</f>
        <v>0</v>
      </c>
      <c r="V730" s="19" t="b">
        <f t="shared" si="35"/>
        <v>1</v>
      </c>
      <c r="X730" s="43">
        <f t="shared" si="33"/>
        <v>0</v>
      </c>
      <c r="Y730" s="43">
        <f t="shared" si="34"/>
        <v>0</v>
      </c>
    </row>
    <row r="731" spans="1:25" ht="35.1" customHeight="1" x14ac:dyDescent="0.2">
      <c r="A731" s="44"/>
      <c r="B731" s="44"/>
      <c r="C731" s="44"/>
      <c r="D731" s="44"/>
      <c r="E731" s="44"/>
      <c r="F731" s="44"/>
      <c r="G731" s="89"/>
      <c r="H731" s="45"/>
      <c r="I731" s="47"/>
      <c r="J731" s="46"/>
      <c r="K731" s="47"/>
      <c r="L731" s="47"/>
      <c r="M731" s="48"/>
      <c r="N731" s="46"/>
      <c r="O731" s="44"/>
      <c r="P731" s="47"/>
      <c r="Q731" s="46"/>
      <c r="R731" s="46"/>
      <c r="S731" s="46"/>
      <c r="T731" s="46"/>
      <c r="U731" s="19" t="b">
        <f>N731&gt;___Summary!B734</f>
        <v>0</v>
      </c>
      <c r="V731" s="19" t="b">
        <f t="shared" si="35"/>
        <v>1</v>
      </c>
      <c r="X731" s="43">
        <f t="shared" si="33"/>
        <v>0</v>
      </c>
      <c r="Y731" s="43">
        <f t="shared" si="34"/>
        <v>0</v>
      </c>
    </row>
    <row r="732" spans="1:25" ht="35.1" customHeight="1" x14ac:dyDescent="0.2">
      <c r="A732" s="44"/>
      <c r="B732" s="44"/>
      <c r="C732" s="44"/>
      <c r="D732" s="44"/>
      <c r="E732" s="44"/>
      <c r="F732" s="44"/>
      <c r="G732" s="89"/>
      <c r="H732" s="45"/>
      <c r="I732" s="47"/>
      <c r="J732" s="46"/>
      <c r="K732" s="47"/>
      <c r="L732" s="47"/>
      <c r="M732" s="48"/>
      <c r="N732" s="46"/>
      <c r="O732" s="44"/>
      <c r="P732" s="47"/>
      <c r="Q732" s="46"/>
      <c r="R732" s="46"/>
      <c r="S732" s="46"/>
      <c r="T732" s="46"/>
      <c r="U732" s="19" t="b">
        <f>N732&gt;___Summary!B735</f>
        <v>0</v>
      </c>
      <c r="V732" s="19" t="b">
        <f t="shared" si="35"/>
        <v>1</v>
      </c>
      <c r="X732" s="43">
        <f t="shared" si="33"/>
        <v>0</v>
      </c>
      <c r="Y732" s="43">
        <f t="shared" si="34"/>
        <v>0</v>
      </c>
    </row>
    <row r="733" spans="1:25" ht="35.1" customHeight="1" x14ac:dyDescent="0.2">
      <c r="A733" s="44"/>
      <c r="B733" s="44"/>
      <c r="C733" s="44"/>
      <c r="D733" s="44"/>
      <c r="E733" s="44"/>
      <c r="F733" s="44"/>
      <c r="G733" s="89"/>
      <c r="H733" s="45"/>
      <c r="I733" s="47"/>
      <c r="J733" s="46"/>
      <c r="K733" s="47"/>
      <c r="L733" s="47"/>
      <c r="M733" s="48"/>
      <c r="N733" s="46"/>
      <c r="O733" s="44"/>
      <c r="P733" s="47"/>
      <c r="Q733" s="46"/>
      <c r="R733" s="46"/>
      <c r="S733" s="46"/>
      <c r="T733" s="46"/>
      <c r="U733" s="19" t="b">
        <f>N733&gt;___Summary!B736</f>
        <v>0</v>
      </c>
      <c r="V733" s="19" t="b">
        <f t="shared" si="35"/>
        <v>1</v>
      </c>
      <c r="X733" s="43">
        <f t="shared" si="33"/>
        <v>0</v>
      </c>
      <c r="Y733" s="43">
        <f t="shared" si="34"/>
        <v>0</v>
      </c>
    </row>
    <row r="734" spans="1:25" ht="35.1" customHeight="1" x14ac:dyDescent="0.2">
      <c r="A734" s="44"/>
      <c r="B734" s="44"/>
      <c r="C734" s="44"/>
      <c r="D734" s="44"/>
      <c r="E734" s="44"/>
      <c r="F734" s="44"/>
      <c r="G734" s="89"/>
      <c r="H734" s="45"/>
      <c r="I734" s="47"/>
      <c r="J734" s="46"/>
      <c r="K734" s="47"/>
      <c r="L734" s="47"/>
      <c r="M734" s="48"/>
      <c r="N734" s="46"/>
      <c r="O734" s="44"/>
      <c r="P734" s="47"/>
      <c r="Q734" s="46"/>
      <c r="R734" s="46"/>
      <c r="S734" s="46"/>
      <c r="T734" s="46"/>
      <c r="U734" s="19" t="b">
        <f>N734&gt;___Summary!B737</f>
        <v>0</v>
      </c>
      <c r="V734" s="19" t="b">
        <f t="shared" si="35"/>
        <v>1</v>
      </c>
      <c r="X734" s="43">
        <f t="shared" si="33"/>
        <v>0</v>
      </c>
      <c r="Y734" s="43">
        <f t="shared" si="34"/>
        <v>0</v>
      </c>
    </row>
    <row r="735" spans="1:25" ht="35.1" customHeight="1" x14ac:dyDescent="0.2">
      <c r="A735" s="44"/>
      <c r="B735" s="44"/>
      <c r="C735" s="44"/>
      <c r="D735" s="44"/>
      <c r="E735" s="44"/>
      <c r="F735" s="44"/>
      <c r="G735" s="89"/>
      <c r="H735" s="45"/>
      <c r="I735" s="47"/>
      <c r="J735" s="46"/>
      <c r="K735" s="47"/>
      <c r="L735" s="47"/>
      <c r="M735" s="48"/>
      <c r="N735" s="46"/>
      <c r="O735" s="44"/>
      <c r="P735" s="47"/>
      <c r="Q735" s="46"/>
      <c r="R735" s="46"/>
      <c r="S735" s="46"/>
      <c r="T735" s="46"/>
      <c r="U735" s="19" t="b">
        <f>N735&gt;___Summary!B738</f>
        <v>0</v>
      </c>
      <c r="V735" s="19" t="b">
        <f t="shared" si="35"/>
        <v>1</v>
      </c>
      <c r="X735" s="43">
        <f t="shared" si="33"/>
        <v>0</v>
      </c>
      <c r="Y735" s="43">
        <f t="shared" si="34"/>
        <v>0</v>
      </c>
    </row>
    <row r="736" spans="1:25" ht="35.1" customHeight="1" x14ac:dyDescent="0.2">
      <c r="A736" s="44"/>
      <c r="B736" s="44"/>
      <c r="C736" s="44"/>
      <c r="D736" s="44"/>
      <c r="E736" s="44"/>
      <c r="F736" s="44"/>
      <c r="G736" s="89"/>
      <c r="H736" s="45"/>
      <c r="I736" s="47"/>
      <c r="J736" s="46"/>
      <c r="K736" s="47"/>
      <c r="L736" s="47"/>
      <c r="M736" s="48"/>
      <c r="N736" s="46"/>
      <c r="O736" s="44"/>
      <c r="P736" s="47"/>
      <c r="Q736" s="46"/>
      <c r="R736" s="46"/>
      <c r="S736" s="46"/>
      <c r="T736" s="46"/>
      <c r="U736" s="19" t="b">
        <f>N736&gt;___Summary!B739</f>
        <v>0</v>
      </c>
      <c r="V736" s="19" t="b">
        <f t="shared" si="35"/>
        <v>1</v>
      </c>
      <c r="X736" s="43">
        <f t="shared" si="33"/>
        <v>0</v>
      </c>
      <c r="Y736" s="43">
        <f t="shared" si="34"/>
        <v>0</v>
      </c>
    </row>
    <row r="737" spans="1:25" ht="35.1" customHeight="1" x14ac:dyDescent="0.2">
      <c r="A737" s="44"/>
      <c r="B737" s="44"/>
      <c r="C737" s="44"/>
      <c r="D737" s="44"/>
      <c r="E737" s="44"/>
      <c r="F737" s="44"/>
      <c r="G737" s="89"/>
      <c r="H737" s="45"/>
      <c r="I737" s="47"/>
      <c r="J737" s="46"/>
      <c r="K737" s="47"/>
      <c r="L737" s="47"/>
      <c r="M737" s="48"/>
      <c r="N737" s="46"/>
      <c r="O737" s="44"/>
      <c r="P737" s="47"/>
      <c r="Q737" s="46"/>
      <c r="R737" s="46"/>
      <c r="S737" s="46"/>
      <c r="T737" s="46"/>
      <c r="U737" s="19" t="b">
        <f>N737&gt;___Summary!B740</f>
        <v>0</v>
      </c>
      <c r="V737" s="19" t="b">
        <f t="shared" si="35"/>
        <v>1</v>
      </c>
      <c r="X737" s="43">
        <f t="shared" si="33"/>
        <v>0</v>
      </c>
      <c r="Y737" s="43">
        <f t="shared" si="34"/>
        <v>0</v>
      </c>
    </row>
    <row r="738" spans="1:25" ht="35.1" customHeight="1" x14ac:dyDescent="0.2">
      <c r="A738" s="44"/>
      <c r="B738" s="44"/>
      <c r="C738" s="44"/>
      <c r="D738" s="44"/>
      <c r="E738" s="44"/>
      <c r="F738" s="44"/>
      <c r="G738" s="89"/>
      <c r="H738" s="45"/>
      <c r="I738" s="47"/>
      <c r="J738" s="46"/>
      <c r="K738" s="47"/>
      <c r="L738" s="47"/>
      <c r="M738" s="48"/>
      <c r="N738" s="46"/>
      <c r="O738" s="44"/>
      <c r="P738" s="47"/>
      <c r="Q738" s="46"/>
      <c r="R738" s="46"/>
      <c r="S738" s="46"/>
      <c r="T738" s="46"/>
      <c r="U738" s="19" t="b">
        <f>N738&gt;___Summary!B741</f>
        <v>0</v>
      </c>
      <c r="V738" s="19" t="b">
        <f t="shared" si="35"/>
        <v>1</v>
      </c>
      <c r="X738" s="43">
        <f t="shared" si="33"/>
        <v>0</v>
      </c>
      <c r="Y738" s="43">
        <f t="shared" si="34"/>
        <v>0</v>
      </c>
    </row>
    <row r="739" spans="1:25" ht="35.1" customHeight="1" x14ac:dyDescent="0.2">
      <c r="A739" s="44"/>
      <c r="B739" s="44"/>
      <c r="C739" s="44"/>
      <c r="D739" s="44"/>
      <c r="E739" s="44"/>
      <c r="F739" s="44"/>
      <c r="G739" s="89"/>
      <c r="H739" s="45"/>
      <c r="I739" s="47"/>
      <c r="J739" s="46"/>
      <c r="K739" s="47"/>
      <c r="L739" s="47"/>
      <c r="M739" s="48"/>
      <c r="N739" s="46"/>
      <c r="O739" s="44"/>
      <c r="P739" s="47"/>
      <c r="Q739" s="46"/>
      <c r="R739" s="46"/>
      <c r="S739" s="46"/>
      <c r="T739" s="46"/>
      <c r="U739" s="19" t="b">
        <f>N739&gt;___Summary!B742</f>
        <v>0</v>
      </c>
      <c r="V739" s="19" t="b">
        <f t="shared" si="35"/>
        <v>1</v>
      </c>
      <c r="X739" s="43">
        <f t="shared" si="33"/>
        <v>0</v>
      </c>
      <c r="Y739" s="43">
        <f t="shared" si="34"/>
        <v>0</v>
      </c>
    </row>
    <row r="740" spans="1:25" ht="35.1" customHeight="1" x14ac:dyDescent="0.2">
      <c r="A740" s="44"/>
      <c r="B740" s="44"/>
      <c r="C740" s="44"/>
      <c r="D740" s="44"/>
      <c r="E740" s="44"/>
      <c r="F740" s="44"/>
      <c r="G740" s="89"/>
      <c r="H740" s="45"/>
      <c r="I740" s="47"/>
      <c r="J740" s="46"/>
      <c r="K740" s="47"/>
      <c r="L740" s="47"/>
      <c r="M740" s="48"/>
      <c r="N740" s="46"/>
      <c r="O740" s="44"/>
      <c r="P740" s="47"/>
      <c r="Q740" s="46"/>
      <c r="R740" s="46"/>
      <c r="S740" s="46"/>
      <c r="T740" s="46"/>
      <c r="U740" s="19" t="b">
        <f>N740&gt;___Summary!B743</f>
        <v>0</v>
      </c>
      <c r="V740" s="19" t="b">
        <f t="shared" si="35"/>
        <v>1</v>
      </c>
      <c r="X740" s="43">
        <f t="shared" si="33"/>
        <v>0</v>
      </c>
      <c r="Y740" s="43">
        <f t="shared" si="34"/>
        <v>0</v>
      </c>
    </row>
    <row r="741" spans="1:25" ht="35.1" customHeight="1" x14ac:dyDescent="0.2">
      <c r="A741" s="44"/>
      <c r="B741" s="44"/>
      <c r="C741" s="44"/>
      <c r="D741" s="44"/>
      <c r="E741" s="44"/>
      <c r="F741" s="44"/>
      <c r="G741" s="89"/>
      <c r="H741" s="45"/>
      <c r="I741" s="47"/>
      <c r="J741" s="46"/>
      <c r="K741" s="47"/>
      <c r="L741" s="47"/>
      <c r="M741" s="48"/>
      <c r="N741" s="46"/>
      <c r="O741" s="44"/>
      <c r="P741" s="47"/>
      <c r="Q741" s="46"/>
      <c r="R741" s="46"/>
      <c r="S741" s="46"/>
      <c r="T741" s="46"/>
      <c r="U741" s="19" t="b">
        <f>N741&gt;___Summary!B744</f>
        <v>0</v>
      </c>
      <c r="V741" s="19" t="b">
        <f t="shared" si="35"/>
        <v>1</v>
      </c>
      <c r="X741" s="43">
        <f t="shared" si="33"/>
        <v>0</v>
      </c>
      <c r="Y741" s="43">
        <f t="shared" si="34"/>
        <v>0</v>
      </c>
    </row>
    <row r="742" spans="1:25" ht="35.1" customHeight="1" x14ac:dyDescent="0.2">
      <c r="A742" s="44"/>
      <c r="B742" s="44"/>
      <c r="C742" s="44"/>
      <c r="D742" s="44"/>
      <c r="E742" s="44"/>
      <c r="F742" s="44"/>
      <c r="G742" s="89"/>
      <c r="H742" s="45"/>
      <c r="I742" s="47"/>
      <c r="J742" s="46"/>
      <c r="K742" s="47"/>
      <c r="L742" s="47"/>
      <c r="M742" s="48"/>
      <c r="N742" s="46"/>
      <c r="O742" s="44"/>
      <c r="P742" s="47"/>
      <c r="Q742" s="46"/>
      <c r="R742" s="46"/>
      <c r="S742" s="46"/>
      <c r="T742" s="46"/>
      <c r="U742" s="19" t="b">
        <f>N742&gt;___Summary!B745</f>
        <v>0</v>
      </c>
      <c r="V742" s="19" t="b">
        <f t="shared" si="35"/>
        <v>1</v>
      </c>
      <c r="X742" s="43">
        <f t="shared" si="33"/>
        <v>0</v>
      </c>
      <c r="Y742" s="43">
        <f t="shared" si="34"/>
        <v>0</v>
      </c>
    </row>
    <row r="743" spans="1:25" ht="35.1" customHeight="1" x14ac:dyDescent="0.2">
      <c r="A743" s="44"/>
      <c r="B743" s="44"/>
      <c r="C743" s="44"/>
      <c r="D743" s="44"/>
      <c r="E743" s="44"/>
      <c r="F743" s="44"/>
      <c r="G743" s="89"/>
      <c r="H743" s="45"/>
      <c r="I743" s="47"/>
      <c r="J743" s="46"/>
      <c r="K743" s="47"/>
      <c r="L743" s="47"/>
      <c r="M743" s="48"/>
      <c r="N743" s="46"/>
      <c r="O743" s="44"/>
      <c r="P743" s="47"/>
      <c r="Q743" s="46"/>
      <c r="R743" s="46"/>
      <c r="S743" s="46"/>
      <c r="T743" s="46"/>
      <c r="U743" s="19" t="b">
        <f>N743&gt;___Summary!B746</f>
        <v>0</v>
      </c>
      <c r="V743" s="19" t="b">
        <f t="shared" si="35"/>
        <v>1</v>
      </c>
      <c r="X743" s="43">
        <f t="shared" si="33"/>
        <v>0</v>
      </c>
      <c r="Y743" s="43">
        <f t="shared" si="34"/>
        <v>0</v>
      </c>
    </row>
    <row r="744" spans="1:25" ht="35.1" customHeight="1" x14ac:dyDescent="0.2">
      <c r="A744" s="44"/>
      <c r="B744" s="44"/>
      <c r="C744" s="44"/>
      <c r="D744" s="44"/>
      <c r="E744" s="44"/>
      <c r="F744" s="44"/>
      <c r="G744" s="89"/>
      <c r="H744" s="45"/>
      <c r="I744" s="47"/>
      <c r="J744" s="46"/>
      <c r="K744" s="47"/>
      <c r="L744" s="47"/>
      <c r="M744" s="48"/>
      <c r="N744" s="46"/>
      <c r="O744" s="44"/>
      <c r="P744" s="47"/>
      <c r="Q744" s="46"/>
      <c r="R744" s="46"/>
      <c r="S744" s="46"/>
      <c r="T744" s="46"/>
      <c r="U744" s="19" t="b">
        <f>N744&gt;___Summary!B747</f>
        <v>0</v>
      </c>
      <c r="V744" s="19" t="b">
        <f t="shared" si="35"/>
        <v>1</v>
      </c>
      <c r="X744" s="43">
        <f t="shared" si="33"/>
        <v>0</v>
      </c>
      <c r="Y744" s="43">
        <f t="shared" si="34"/>
        <v>0</v>
      </c>
    </row>
    <row r="745" spans="1:25" ht="35.1" customHeight="1" x14ac:dyDescent="0.2">
      <c r="A745" s="44"/>
      <c r="B745" s="44"/>
      <c r="C745" s="44"/>
      <c r="D745" s="44"/>
      <c r="E745" s="44"/>
      <c r="F745" s="44"/>
      <c r="G745" s="89"/>
      <c r="H745" s="45"/>
      <c r="I745" s="47"/>
      <c r="J745" s="46"/>
      <c r="K745" s="47"/>
      <c r="L745" s="47"/>
      <c r="M745" s="48"/>
      <c r="N745" s="46"/>
      <c r="O745" s="44"/>
      <c r="P745" s="47"/>
      <c r="Q745" s="46"/>
      <c r="R745" s="46"/>
      <c r="S745" s="46"/>
      <c r="T745" s="46"/>
      <c r="U745" s="19" t="b">
        <f>N745&gt;___Summary!B748</f>
        <v>0</v>
      </c>
      <c r="V745" s="19" t="b">
        <f t="shared" si="35"/>
        <v>1</v>
      </c>
      <c r="X745" s="43">
        <f t="shared" si="33"/>
        <v>0</v>
      </c>
      <c r="Y745" s="43">
        <f t="shared" si="34"/>
        <v>0</v>
      </c>
    </row>
    <row r="746" spans="1:25" ht="35.1" customHeight="1" x14ac:dyDescent="0.2">
      <c r="A746" s="44"/>
      <c r="B746" s="44"/>
      <c r="C746" s="44"/>
      <c r="D746" s="44"/>
      <c r="E746" s="44"/>
      <c r="F746" s="44"/>
      <c r="G746" s="89"/>
      <c r="H746" s="45"/>
      <c r="I746" s="47"/>
      <c r="J746" s="46"/>
      <c r="K746" s="47"/>
      <c r="L746" s="47"/>
      <c r="M746" s="48"/>
      <c r="N746" s="46"/>
      <c r="O746" s="44"/>
      <c r="P746" s="47"/>
      <c r="Q746" s="46"/>
      <c r="R746" s="46"/>
      <c r="S746" s="46"/>
      <c r="T746" s="46"/>
      <c r="U746" s="19" t="b">
        <f>N746&gt;___Summary!B749</f>
        <v>0</v>
      </c>
      <c r="V746" s="19" t="b">
        <f t="shared" ref="V746:V774" si="36">Q746&gt;=N746</f>
        <v>1</v>
      </c>
      <c r="X746" s="43">
        <f t="shared" si="33"/>
        <v>0</v>
      </c>
      <c r="Y746" s="43">
        <f t="shared" si="34"/>
        <v>0</v>
      </c>
    </row>
    <row r="747" spans="1:25" ht="35.1" customHeight="1" x14ac:dyDescent="0.2">
      <c r="A747" s="44"/>
      <c r="B747" s="44"/>
      <c r="C747" s="44"/>
      <c r="D747" s="44"/>
      <c r="E747" s="44"/>
      <c r="F747" s="44"/>
      <c r="G747" s="89"/>
      <c r="H747" s="45"/>
      <c r="I747" s="47"/>
      <c r="J747" s="46"/>
      <c r="K747" s="47"/>
      <c r="L747" s="47"/>
      <c r="M747" s="48"/>
      <c r="N747" s="46"/>
      <c r="O747" s="44"/>
      <c r="P747" s="47"/>
      <c r="Q747" s="46"/>
      <c r="R747" s="46"/>
      <c r="S747" s="46"/>
      <c r="T747" s="46"/>
      <c r="U747" s="19" t="b">
        <f>N747&gt;___Summary!B750</f>
        <v>0</v>
      </c>
      <c r="V747" s="19" t="b">
        <f t="shared" si="36"/>
        <v>1</v>
      </c>
      <c r="X747" s="43">
        <f t="shared" si="33"/>
        <v>0</v>
      </c>
      <c r="Y747" s="43">
        <f t="shared" si="34"/>
        <v>0</v>
      </c>
    </row>
    <row r="748" spans="1:25" ht="35.1" customHeight="1" x14ac:dyDescent="0.2">
      <c r="A748" s="44"/>
      <c r="B748" s="44"/>
      <c r="C748" s="44"/>
      <c r="D748" s="44"/>
      <c r="E748" s="44"/>
      <c r="F748" s="44"/>
      <c r="G748" s="89"/>
      <c r="H748" s="45"/>
      <c r="I748" s="47"/>
      <c r="J748" s="46"/>
      <c r="K748" s="47"/>
      <c r="L748" s="47"/>
      <c r="M748" s="48"/>
      <c r="N748" s="46"/>
      <c r="O748" s="44"/>
      <c r="P748" s="47"/>
      <c r="Q748" s="46"/>
      <c r="R748" s="46"/>
      <c r="S748" s="46"/>
      <c r="T748" s="46"/>
      <c r="U748" s="19" t="b">
        <f>N748&gt;___Summary!B751</f>
        <v>0</v>
      </c>
      <c r="V748" s="19" t="b">
        <f t="shared" si="36"/>
        <v>1</v>
      </c>
      <c r="X748" s="43">
        <f t="shared" si="33"/>
        <v>0</v>
      </c>
      <c r="Y748" s="43">
        <f t="shared" si="34"/>
        <v>0</v>
      </c>
    </row>
    <row r="749" spans="1:25" ht="35.1" customHeight="1" x14ac:dyDescent="0.2">
      <c r="A749" s="44"/>
      <c r="B749" s="44"/>
      <c r="C749" s="44"/>
      <c r="D749" s="44"/>
      <c r="E749" s="44"/>
      <c r="F749" s="44"/>
      <c r="G749" s="89"/>
      <c r="H749" s="45"/>
      <c r="I749" s="47"/>
      <c r="J749" s="46"/>
      <c r="K749" s="47"/>
      <c r="L749" s="47"/>
      <c r="M749" s="48"/>
      <c r="N749" s="46"/>
      <c r="O749" s="44"/>
      <c r="P749" s="47"/>
      <c r="Q749" s="46"/>
      <c r="R749" s="46"/>
      <c r="S749" s="46"/>
      <c r="T749" s="46"/>
      <c r="U749" s="19" t="b">
        <f>N749&gt;___Summary!B752</f>
        <v>0</v>
      </c>
      <c r="V749" s="19" t="b">
        <f t="shared" si="36"/>
        <v>1</v>
      </c>
      <c r="X749" s="43">
        <f t="shared" si="33"/>
        <v>0</v>
      </c>
      <c r="Y749" s="43">
        <f t="shared" si="34"/>
        <v>0</v>
      </c>
    </row>
    <row r="750" spans="1:25" ht="35.1" customHeight="1" x14ac:dyDescent="0.2">
      <c r="A750" s="44"/>
      <c r="B750" s="44"/>
      <c r="C750" s="44"/>
      <c r="D750" s="44"/>
      <c r="E750" s="44"/>
      <c r="F750" s="44"/>
      <c r="G750" s="89"/>
      <c r="H750" s="45"/>
      <c r="I750" s="47"/>
      <c r="J750" s="46"/>
      <c r="K750" s="47"/>
      <c r="L750" s="47"/>
      <c r="M750" s="48"/>
      <c r="N750" s="46"/>
      <c r="O750" s="44"/>
      <c r="P750" s="47"/>
      <c r="Q750" s="46"/>
      <c r="R750" s="46"/>
      <c r="S750" s="46"/>
      <c r="T750" s="46"/>
      <c r="U750" s="19" t="b">
        <f>N750&gt;___Summary!B753</f>
        <v>0</v>
      </c>
      <c r="V750" s="49" t="b">
        <f t="shared" si="36"/>
        <v>1</v>
      </c>
      <c r="X750" s="43">
        <f t="shared" si="33"/>
        <v>0</v>
      </c>
      <c r="Y750" s="43">
        <f t="shared" si="34"/>
        <v>0</v>
      </c>
    </row>
    <row r="751" spans="1:25" ht="35.1" customHeight="1" x14ac:dyDescent="0.2">
      <c r="A751" s="44"/>
      <c r="B751" s="44"/>
      <c r="C751" s="44"/>
      <c r="D751" s="44"/>
      <c r="E751" s="44"/>
      <c r="F751" s="44"/>
      <c r="G751" s="89"/>
      <c r="H751" s="45"/>
      <c r="I751" s="47"/>
      <c r="J751" s="46"/>
      <c r="K751" s="47"/>
      <c r="L751" s="47"/>
      <c r="M751" s="48"/>
      <c r="N751" s="46"/>
      <c r="O751" s="44"/>
      <c r="P751" s="47"/>
      <c r="Q751" s="46"/>
      <c r="R751" s="46"/>
      <c r="S751" s="46"/>
      <c r="T751" s="46"/>
      <c r="U751" s="19" t="b">
        <f>N751&gt;___Summary!B754</f>
        <v>0</v>
      </c>
      <c r="V751" s="49" t="b">
        <f t="shared" si="36"/>
        <v>1</v>
      </c>
      <c r="X751" s="43">
        <f t="shared" si="33"/>
        <v>0</v>
      </c>
      <c r="Y751" s="43">
        <f t="shared" si="34"/>
        <v>0</v>
      </c>
    </row>
    <row r="752" spans="1:25" ht="35.1" customHeight="1" x14ac:dyDescent="0.2">
      <c r="A752" s="44"/>
      <c r="B752" s="44"/>
      <c r="C752" s="44"/>
      <c r="D752" s="44"/>
      <c r="E752" s="44"/>
      <c r="F752" s="44"/>
      <c r="G752" s="89"/>
      <c r="H752" s="45"/>
      <c r="I752" s="47"/>
      <c r="J752" s="46"/>
      <c r="K752" s="47"/>
      <c r="L752" s="47"/>
      <c r="M752" s="48"/>
      <c r="N752" s="46"/>
      <c r="O752" s="44"/>
      <c r="P752" s="47"/>
      <c r="Q752" s="46"/>
      <c r="R752" s="46"/>
      <c r="S752" s="46"/>
      <c r="T752" s="46"/>
      <c r="U752" s="19" t="b">
        <f>N752&gt;___Summary!B755</f>
        <v>0</v>
      </c>
      <c r="V752" s="49" t="b">
        <f t="shared" si="36"/>
        <v>1</v>
      </c>
      <c r="X752" s="43">
        <f t="shared" si="33"/>
        <v>0</v>
      </c>
      <c r="Y752" s="43">
        <f t="shared" si="34"/>
        <v>0</v>
      </c>
    </row>
    <row r="753" spans="1:25" ht="35.1" customHeight="1" x14ac:dyDescent="0.2">
      <c r="A753" s="44"/>
      <c r="B753" s="44"/>
      <c r="C753" s="44"/>
      <c r="D753" s="44"/>
      <c r="E753" s="44"/>
      <c r="F753" s="44"/>
      <c r="G753" s="89"/>
      <c r="H753" s="45"/>
      <c r="I753" s="47"/>
      <c r="J753" s="46"/>
      <c r="K753" s="47"/>
      <c r="L753" s="47"/>
      <c r="M753" s="48"/>
      <c r="N753" s="46"/>
      <c r="O753" s="44"/>
      <c r="P753" s="47"/>
      <c r="Q753" s="46"/>
      <c r="R753" s="46"/>
      <c r="S753" s="46"/>
      <c r="T753" s="46"/>
      <c r="U753" s="19" t="b">
        <f>N753&gt;___Summary!B756</f>
        <v>0</v>
      </c>
      <c r="V753" s="49" t="b">
        <f t="shared" si="36"/>
        <v>1</v>
      </c>
      <c r="X753" s="43">
        <f t="shared" si="33"/>
        <v>0</v>
      </c>
      <c r="Y753" s="43">
        <f t="shared" si="34"/>
        <v>0</v>
      </c>
    </row>
    <row r="754" spans="1:25" ht="35.1" customHeight="1" x14ac:dyDescent="0.2">
      <c r="A754" s="44"/>
      <c r="B754" s="44"/>
      <c r="C754" s="44"/>
      <c r="D754" s="44"/>
      <c r="E754" s="44"/>
      <c r="F754" s="44"/>
      <c r="G754" s="89"/>
      <c r="H754" s="45"/>
      <c r="I754" s="47"/>
      <c r="J754" s="46"/>
      <c r="K754" s="47"/>
      <c r="L754" s="47"/>
      <c r="M754" s="48"/>
      <c r="N754" s="46"/>
      <c r="O754" s="44"/>
      <c r="P754" s="47"/>
      <c r="Q754" s="46"/>
      <c r="R754" s="46"/>
      <c r="S754" s="46"/>
      <c r="T754" s="46"/>
      <c r="U754" s="19" t="b">
        <f>N754&gt;___Summary!B757</f>
        <v>0</v>
      </c>
      <c r="V754" s="49" t="b">
        <f t="shared" si="36"/>
        <v>1</v>
      </c>
      <c r="X754" s="43">
        <f t="shared" si="33"/>
        <v>0</v>
      </c>
      <c r="Y754" s="43">
        <f t="shared" si="34"/>
        <v>0</v>
      </c>
    </row>
    <row r="755" spans="1:25" ht="35.1" customHeight="1" x14ac:dyDescent="0.2">
      <c r="A755" s="44"/>
      <c r="B755" s="44"/>
      <c r="C755" s="44"/>
      <c r="D755" s="44"/>
      <c r="E755" s="44"/>
      <c r="F755" s="44"/>
      <c r="G755" s="89"/>
      <c r="H755" s="45"/>
      <c r="I755" s="47"/>
      <c r="J755" s="46"/>
      <c r="K755" s="47"/>
      <c r="L755" s="47"/>
      <c r="M755" s="48"/>
      <c r="N755" s="46"/>
      <c r="O755" s="44"/>
      <c r="P755" s="47"/>
      <c r="Q755" s="46"/>
      <c r="R755" s="46"/>
      <c r="S755" s="46"/>
      <c r="T755" s="46"/>
      <c r="U755" s="19" t="b">
        <f>N755&gt;___Summary!B758</f>
        <v>0</v>
      </c>
      <c r="V755" s="49" t="b">
        <f t="shared" si="36"/>
        <v>1</v>
      </c>
      <c r="X755" s="43">
        <f t="shared" si="33"/>
        <v>0</v>
      </c>
      <c r="Y755" s="43">
        <f t="shared" si="34"/>
        <v>0</v>
      </c>
    </row>
    <row r="756" spans="1:25" ht="35.1" customHeight="1" x14ac:dyDescent="0.2">
      <c r="A756" s="44"/>
      <c r="B756" s="44"/>
      <c r="C756" s="44"/>
      <c r="D756" s="44"/>
      <c r="E756" s="44"/>
      <c r="F756" s="44"/>
      <c r="G756" s="89"/>
      <c r="H756" s="45"/>
      <c r="I756" s="47"/>
      <c r="J756" s="46"/>
      <c r="K756" s="47"/>
      <c r="L756" s="47"/>
      <c r="M756" s="48"/>
      <c r="N756" s="46"/>
      <c r="O756" s="44"/>
      <c r="P756" s="47"/>
      <c r="Q756" s="46"/>
      <c r="R756" s="46"/>
      <c r="S756" s="46"/>
      <c r="T756" s="46"/>
      <c r="U756" s="19" t="b">
        <f>N756&gt;___Summary!B759</f>
        <v>0</v>
      </c>
      <c r="V756" s="49" t="b">
        <f t="shared" si="36"/>
        <v>1</v>
      </c>
      <c r="X756" s="43">
        <f t="shared" si="33"/>
        <v>0</v>
      </c>
      <c r="Y756" s="43">
        <f t="shared" si="34"/>
        <v>0</v>
      </c>
    </row>
    <row r="757" spans="1:25" ht="35.1" customHeight="1" x14ac:dyDescent="0.2">
      <c r="A757" s="44"/>
      <c r="B757" s="44"/>
      <c r="C757" s="44"/>
      <c r="D757" s="44"/>
      <c r="E757" s="44"/>
      <c r="F757" s="44"/>
      <c r="G757" s="89"/>
      <c r="H757" s="45"/>
      <c r="I757" s="47"/>
      <c r="J757" s="46"/>
      <c r="K757" s="47"/>
      <c r="L757" s="47"/>
      <c r="M757" s="48"/>
      <c r="N757" s="46"/>
      <c r="O757" s="44"/>
      <c r="P757" s="47"/>
      <c r="Q757" s="46"/>
      <c r="R757" s="46"/>
      <c r="S757" s="46"/>
      <c r="T757" s="46"/>
      <c r="U757" s="19" t="b">
        <f>N757&gt;___Summary!B760</f>
        <v>0</v>
      </c>
      <c r="V757" s="49" t="b">
        <f t="shared" si="36"/>
        <v>1</v>
      </c>
      <c r="X757" s="43">
        <f t="shared" si="33"/>
        <v>0</v>
      </c>
      <c r="Y757" s="43">
        <f t="shared" si="34"/>
        <v>0</v>
      </c>
    </row>
    <row r="758" spans="1:25" ht="35.1" customHeight="1" x14ac:dyDescent="0.2">
      <c r="A758" s="44"/>
      <c r="B758" s="44"/>
      <c r="C758" s="44"/>
      <c r="D758" s="44"/>
      <c r="E758" s="44"/>
      <c r="F758" s="44"/>
      <c r="G758" s="89"/>
      <c r="H758" s="45"/>
      <c r="I758" s="47"/>
      <c r="J758" s="46"/>
      <c r="K758" s="47"/>
      <c r="L758" s="47"/>
      <c r="M758" s="48"/>
      <c r="N758" s="46"/>
      <c r="O758" s="44"/>
      <c r="P758" s="47"/>
      <c r="Q758" s="46"/>
      <c r="R758" s="46"/>
      <c r="S758" s="46"/>
      <c r="T758" s="46"/>
      <c r="U758" s="19" t="b">
        <f>N758&gt;___Summary!B761</f>
        <v>0</v>
      </c>
      <c r="V758" s="49" t="b">
        <f t="shared" si="36"/>
        <v>1</v>
      </c>
      <c r="X758" s="43">
        <f t="shared" si="33"/>
        <v>0</v>
      </c>
      <c r="Y758" s="43">
        <f t="shared" si="34"/>
        <v>0</v>
      </c>
    </row>
    <row r="759" spans="1:25" ht="35.1" customHeight="1" x14ac:dyDescent="0.2">
      <c r="A759" s="44"/>
      <c r="B759" s="44"/>
      <c r="C759" s="44"/>
      <c r="D759" s="44"/>
      <c r="E759" s="44"/>
      <c r="F759" s="44"/>
      <c r="G759" s="89"/>
      <c r="H759" s="45"/>
      <c r="I759" s="47"/>
      <c r="J759" s="46"/>
      <c r="K759" s="47"/>
      <c r="L759" s="47"/>
      <c r="M759" s="48"/>
      <c r="N759" s="46"/>
      <c r="O759" s="44"/>
      <c r="P759" s="47"/>
      <c r="Q759" s="46"/>
      <c r="R759" s="46"/>
      <c r="S759" s="46"/>
      <c r="T759" s="46"/>
      <c r="U759" s="19" t="b">
        <f>N759&gt;___Summary!B762</f>
        <v>0</v>
      </c>
      <c r="V759" s="49" t="b">
        <f t="shared" si="36"/>
        <v>1</v>
      </c>
      <c r="X759" s="43">
        <f t="shared" si="33"/>
        <v>0</v>
      </c>
      <c r="Y759" s="43">
        <f t="shared" si="34"/>
        <v>0</v>
      </c>
    </row>
    <row r="760" spans="1:25" ht="35.1" customHeight="1" x14ac:dyDescent="0.2">
      <c r="A760" s="44"/>
      <c r="B760" s="44"/>
      <c r="C760" s="44"/>
      <c r="D760" s="44"/>
      <c r="E760" s="44"/>
      <c r="F760" s="44"/>
      <c r="G760" s="89"/>
      <c r="H760" s="45"/>
      <c r="I760" s="47"/>
      <c r="J760" s="46"/>
      <c r="K760" s="47"/>
      <c r="L760" s="47"/>
      <c r="M760" s="48"/>
      <c r="N760" s="46"/>
      <c r="O760" s="44"/>
      <c r="P760" s="47"/>
      <c r="Q760" s="46"/>
      <c r="R760" s="46"/>
      <c r="S760" s="46"/>
      <c r="T760" s="46"/>
      <c r="U760" s="19" t="b">
        <f>N760&gt;___Summary!B763</f>
        <v>0</v>
      </c>
      <c r="V760" s="49" t="b">
        <f t="shared" si="36"/>
        <v>1</v>
      </c>
      <c r="X760" s="43">
        <f t="shared" si="33"/>
        <v>0</v>
      </c>
      <c r="Y760" s="43">
        <f t="shared" si="34"/>
        <v>0</v>
      </c>
    </row>
    <row r="761" spans="1:25" ht="35.1" customHeight="1" x14ac:dyDescent="0.2">
      <c r="A761" s="44"/>
      <c r="B761" s="44"/>
      <c r="C761" s="44"/>
      <c r="D761" s="44"/>
      <c r="E761" s="44"/>
      <c r="F761" s="44"/>
      <c r="G761" s="89"/>
      <c r="H761" s="45"/>
      <c r="I761" s="47"/>
      <c r="J761" s="46"/>
      <c r="K761" s="47"/>
      <c r="L761" s="47"/>
      <c r="M761" s="48"/>
      <c r="N761" s="46"/>
      <c r="O761" s="44"/>
      <c r="P761" s="47"/>
      <c r="Q761" s="46"/>
      <c r="R761" s="46"/>
      <c r="S761" s="46"/>
      <c r="T761" s="46"/>
      <c r="U761" s="19" t="b">
        <f>N761&gt;___Summary!B764</f>
        <v>0</v>
      </c>
      <c r="V761" s="49" t="b">
        <f t="shared" si="36"/>
        <v>1</v>
      </c>
      <c r="X761" s="43">
        <f t="shared" si="33"/>
        <v>0</v>
      </c>
      <c r="Y761" s="43">
        <f t="shared" si="34"/>
        <v>0</v>
      </c>
    </row>
    <row r="762" spans="1:25" ht="35.1" customHeight="1" x14ac:dyDescent="0.2">
      <c r="A762" s="44"/>
      <c r="B762" s="44"/>
      <c r="C762" s="44"/>
      <c r="D762" s="44"/>
      <c r="E762" s="44"/>
      <c r="F762" s="44"/>
      <c r="G762" s="89"/>
      <c r="H762" s="45"/>
      <c r="I762" s="47"/>
      <c r="J762" s="46"/>
      <c r="K762" s="47"/>
      <c r="L762" s="47"/>
      <c r="M762" s="48"/>
      <c r="N762" s="46"/>
      <c r="O762" s="44"/>
      <c r="P762" s="47"/>
      <c r="Q762" s="46"/>
      <c r="R762" s="46"/>
      <c r="S762" s="46"/>
      <c r="T762" s="46"/>
      <c r="U762" s="19" t="b">
        <f>N762&gt;___Summary!B765</f>
        <v>0</v>
      </c>
      <c r="V762" s="49" t="b">
        <f t="shared" si="36"/>
        <v>1</v>
      </c>
      <c r="X762" s="43">
        <f t="shared" si="33"/>
        <v>0</v>
      </c>
      <c r="Y762" s="43">
        <f t="shared" si="34"/>
        <v>0</v>
      </c>
    </row>
    <row r="763" spans="1:25" ht="35.1" customHeight="1" x14ac:dyDescent="0.2">
      <c r="A763" s="44"/>
      <c r="B763" s="44"/>
      <c r="C763" s="44"/>
      <c r="D763" s="44"/>
      <c r="E763" s="44"/>
      <c r="F763" s="44"/>
      <c r="G763" s="89"/>
      <c r="H763" s="45"/>
      <c r="I763" s="47"/>
      <c r="J763" s="46"/>
      <c r="K763" s="47"/>
      <c r="L763" s="47"/>
      <c r="M763" s="48"/>
      <c r="N763" s="46"/>
      <c r="O763" s="44"/>
      <c r="P763" s="47"/>
      <c r="Q763" s="46"/>
      <c r="R763" s="46"/>
      <c r="S763" s="46"/>
      <c r="T763" s="46"/>
      <c r="U763" s="19" t="b">
        <f>N763&gt;___Summary!B766</f>
        <v>0</v>
      </c>
      <c r="V763" s="49" t="b">
        <f t="shared" si="36"/>
        <v>1</v>
      </c>
      <c r="X763" s="43">
        <f t="shared" si="33"/>
        <v>0</v>
      </c>
      <c r="Y763" s="43">
        <f t="shared" si="34"/>
        <v>0</v>
      </c>
    </row>
    <row r="764" spans="1:25" ht="35.1" customHeight="1" x14ac:dyDescent="0.2">
      <c r="A764" s="44"/>
      <c r="B764" s="44"/>
      <c r="C764" s="44"/>
      <c r="D764" s="44"/>
      <c r="E764" s="44"/>
      <c r="F764" s="44"/>
      <c r="G764" s="89"/>
      <c r="H764" s="45"/>
      <c r="I764" s="47"/>
      <c r="J764" s="46"/>
      <c r="K764" s="47"/>
      <c r="L764" s="47"/>
      <c r="M764" s="48"/>
      <c r="N764" s="46"/>
      <c r="O764" s="44"/>
      <c r="P764" s="47"/>
      <c r="Q764" s="46"/>
      <c r="R764" s="46"/>
      <c r="S764" s="46"/>
      <c r="T764" s="46"/>
      <c r="U764" s="19" t="b">
        <f>N764&gt;___Summary!B767</f>
        <v>0</v>
      </c>
      <c r="V764" s="49" t="b">
        <f t="shared" si="36"/>
        <v>1</v>
      </c>
      <c r="X764" s="43">
        <f t="shared" si="33"/>
        <v>0</v>
      </c>
      <c r="Y764" s="43">
        <f t="shared" si="34"/>
        <v>0</v>
      </c>
    </row>
    <row r="765" spans="1:25" ht="35.1" customHeight="1" x14ac:dyDescent="0.2">
      <c r="A765" s="44"/>
      <c r="B765" s="44"/>
      <c r="C765" s="44"/>
      <c r="D765" s="44"/>
      <c r="E765" s="44"/>
      <c r="F765" s="44"/>
      <c r="G765" s="89"/>
      <c r="H765" s="45"/>
      <c r="I765" s="47"/>
      <c r="J765" s="46"/>
      <c r="K765" s="47"/>
      <c r="L765" s="47"/>
      <c r="M765" s="48"/>
      <c r="N765" s="46"/>
      <c r="O765" s="44"/>
      <c r="P765" s="47"/>
      <c r="Q765" s="46"/>
      <c r="R765" s="46"/>
      <c r="S765" s="46"/>
      <c r="T765" s="46"/>
      <c r="U765" s="19" t="b">
        <f>N765&gt;___Summary!B768</f>
        <v>0</v>
      </c>
      <c r="V765" s="49" t="b">
        <f t="shared" si="36"/>
        <v>1</v>
      </c>
      <c r="X765" s="43">
        <f t="shared" si="33"/>
        <v>0</v>
      </c>
      <c r="Y765" s="43">
        <f t="shared" si="34"/>
        <v>0</v>
      </c>
    </row>
    <row r="766" spans="1:25" ht="35.1" customHeight="1" x14ac:dyDescent="0.2">
      <c r="A766" s="44"/>
      <c r="B766" s="44"/>
      <c r="C766" s="44"/>
      <c r="D766" s="44"/>
      <c r="E766" s="44"/>
      <c r="F766" s="44"/>
      <c r="G766" s="89"/>
      <c r="H766" s="45"/>
      <c r="I766" s="47"/>
      <c r="J766" s="46"/>
      <c r="K766" s="47"/>
      <c r="L766" s="47"/>
      <c r="M766" s="48"/>
      <c r="N766" s="46"/>
      <c r="O766" s="44"/>
      <c r="P766" s="47"/>
      <c r="Q766" s="46"/>
      <c r="R766" s="46"/>
      <c r="S766" s="46"/>
      <c r="T766" s="46"/>
      <c r="U766" s="19" t="b">
        <f>N766&gt;___Summary!B769</f>
        <v>0</v>
      </c>
      <c r="V766" s="49" t="b">
        <f t="shared" si="36"/>
        <v>1</v>
      </c>
      <c r="X766" s="43">
        <f t="shared" si="33"/>
        <v>0</v>
      </c>
      <c r="Y766" s="43">
        <f t="shared" si="34"/>
        <v>0</v>
      </c>
    </row>
    <row r="767" spans="1:25" ht="35.1" customHeight="1" x14ac:dyDescent="0.2">
      <c r="A767" s="44"/>
      <c r="B767" s="44"/>
      <c r="C767" s="44"/>
      <c r="D767" s="44"/>
      <c r="E767" s="44"/>
      <c r="F767" s="44"/>
      <c r="G767" s="89"/>
      <c r="H767" s="45"/>
      <c r="I767" s="47"/>
      <c r="J767" s="46"/>
      <c r="K767" s="47"/>
      <c r="L767" s="47"/>
      <c r="M767" s="48"/>
      <c r="N767" s="46"/>
      <c r="O767" s="44"/>
      <c r="P767" s="47"/>
      <c r="Q767" s="46"/>
      <c r="R767" s="46"/>
      <c r="S767" s="46"/>
      <c r="T767" s="46"/>
      <c r="U767" s="19" t="b">
        <f>N767&gt;___Summary!B770</f>
        <v>0</v>
      </c>
      <c r="V767" s="49" t="b">
        <f t="shared" si="36"/>
        <v>1</v>
      </c>
      <c r="X767" s="43">
        <f t="shared" si="33"/>
        <v>0</v>
      </c>
      <c r="Y767" s="43">
        <f t="shared" si="34"/>
        <v>0</v>
      </c>
    </row>
    <row r="768" spans="1:25" ht="35.1" customHeight="1" x14ac:dyDescent="0.2">
      <c r="A768" s="44"/>
      <c r="B768" s="44"/>
      <c r="C768" s="44"/>
      <c r="D768" s="44"/>
      <c r="E768" s="44"/>
      <c r="F768" s="44"/>
      <c r="G768" s="89"/>
      <c r="H768" s="45"/>
      <c r="I768" s="47"/>
      <c r="J768" s="46"/>
      <c r="K768" s="47"/>
      <c r="L768" s="47"/>
      <c r="M768" s="48"/>
      <c r="N768" s="46"/>
      <c r="O768" s="44"/>
      <c r="P768" s="47"/>
      <c r="Q768" s="46"/>
      <c r="R768" s="46"/>
      <c r="S768" s="46"/>
      <c r="T768" s="46"/>
      <c r="U768" s="19" t="b">
        <f>N768&gt;___Summary!B771</f>
        <v>0</v>
      </c>
      <c r="V768" s="49" t="b">
        <f t="shared" si="36"/>
        <v>1</v>
      </c>
      <c r="X768" s="43">
        <f t="shared" si="33"/>
        <v>0</v>
      </c>
      <c r="Y768" s="43">
        <f t="shared" si="34"/>
        <v>0</v>
      </c>
    </row>
    <row r="769" spans="1:25" ht="35.1" customHeight="1" x14ac:dyDescent="0.2">
      <c r="A769" s="44"/>
      <c r="B769" s="44"/>
      <c r="C769" s="44"/>
      <c r="D769" s="44"/>
      <c r="E769" s="44"/>
      <c r="F769" s="44"/>
      <c r="G769" s="89"/>
      <c r="H769" s="45"/>
      <c r="I769" s="47"/>
      <c r="J769" s="46"/>
      <c r="K769" s="47"/>
      <c r="L769" s="47"/>
      <c r="M769" s="48"/>
      <c r="N769" s="46"/>
      <c r="O769" s="44"/>
      <c r="P769" s="47"/>
      <c r="Q769" s="46"/>
      <c r="R769" s="46"/>
      <c r="S769" s="46"/>
      <c r="T769" s="46"/>
      <c r="U769" s="19" t="b">
        <f>N769&gt;___Summary!B772</f>
        <v>0</v>
      </c>
      <c r="V769" s="49" t="b">
        <f t="shared" si="36"/>
        <v>1</v>
      </c>
      <c r="X769" s="43">
        <f t="shared" si="33"/>
        <v>0</v>
      </c>
      <c r="Y769" s="43">
        <f t="shared" si="34"/>
        <v>0</v>
      </c>
    </row>
    <row r="770" spans="1:25" ht="35.1" customHeight="1" x14ac:dyDescent="0.2">
      <c r="A770" s="44"/>
      <c r="B770" s="44"/>
      <c r="C770" s="44"/>
      <c r="D770" s="44"/>
      <c r="E770" s="44"/>
      <c r="F770" s="44"/>
      <c r="G770" s="89"/>
      <c r="H770" s="45"/>
      <c r="I770" s="47"/>
      <c r="J770" s="46"/>
      <c r="K770" s="47"/>
      <c r="L770" s="47"/>
      <c r="M770" s="48"/>
      <c r="N770" s="46"/>
      <c r="O770" s="44"/>
      <c r="P770" s="47"/>
      <c r="Q770" s="46"/>
      <c r="R770" s="46"/>
      <c r="S770" s="46"/>
      <c r="T770" s="46"/>
      <c r="U770" s="19" t="b">
        <f>N770&gt;___Summary!B773</f>
        <v>0</v>
      </c>
      <c r="V770" s="49" t="b">
        <f t="shared" si="36"/>
        <v>1</v>
      </c>
      <c r="X770" s="43">
        <f t="shared" si="33"/>
        <v>0</v>
      </c>
      <c r="Y770" s="43">
        <f t="shared" si="34"/>
        <v>0</v>
      </c>
    </row>
    <row r="771" spans="1:25" ht="35.1" customHeight="1" x14ac:dyDescent="0.2">
      <c r="A771" s="44"/>
      <c r="B771" s="44"/>
      <c r="C771" s="44"/>
      <c r="D771" s="44"/>
      <c r="E771" s="44"/>
      <c r="F771" s="44"/>
      <c r="G771" s="89"/>
      <c r="H771" s="45"/>
      <c r="I771" s="47"/>
      <c r="J771" s="46"/>
      <c r="K771" s="47"/>
      <c r="L771" s="47"/>
      <c r="M771" s="48"/>
      <c r="N771" s="46"/>
      <c r="O771" s="44"/>
      <c r="P771" s="47"/>
      <c r="Q771" s="46"/>
      <c r="R771" s="46"/>
      <c r="S771" s="46"/>
      <c r="T771" s="46"/>
      <c r="U771" s="19" t="b">
        <f>N771&gt;___Summary!B774</f>
        <v>0</v>
      </c>
      <c r="V771" s="49" t="b">
        <f t="shared" si="36"/>
        <v>1</v>
      </c>
      <c r="X771" s="43">
        <f t="shared" si="33"/>
        <v>0</v>
      </c>
      <c r="Y771" s="43">
        <f t="shared" si="34"/>
        <v>0</v>
      </c>
    </row>
    <row r="772" spans="1:25" ht="35.1" customHeight="1" x14ac:dyDescent="0.2">
      <c r="A772" s="44"/>
      <c r="B772" s="44"/>
      <c r="C772" s="44"/>
      <c r="D772" s="44"/>
      <c r="E772" s="44"/>
      <c r="F772" s="44"/>
      <c r="G772" s="89"/>
      <c r="H772" s="45"/>
      <c r="I772" s="47"/>
      <c r="J772" s="46"/>
      <c r="K772" s="47"/>
      <c r="L772" s="47"/>
      <c r="M772" s="48"/>
      <c r="N772" s="46"/>
      <c r="O772" s="44"/>
      <c r="P772" s="47"/>
      <c r="Q772" s="46"/>
      <c r="R772" s="46"/>
      <c r="S772" s="46"/>
      <c r="T772" s="46"/>
      <c r="U772" s="19" t="b">
        <f>N772&gt;___Summary!B775</f>
        <v>0</v>
      </c>
      <c r="V772" s="49" t="b">
        <f t="shared" si="36"/>
        <v>1</v>
      </c>
      <c r="X772" s="43">
        <f t="shared" si="33"/>
        <v>0</v>
      </c>
      <c r="Y772" s="43">
        <f t="shared" si="34"/>
        <v>0</v>
      </c>
    </row>
    <row r="773" spans="1:25" ht="35.1" customHeight="1" x14ac:dyDescent="0.2">
      <c r="A773" s="44"/>
      <c r="B773" s="44"/>
      <c r="C773" s="44"/>
      <c r="D773" s="44"/>
      <c r="E773" s="44"/>
      <c r="F773" s="44"/>
      <c r="G773" s="89"/>
      <c r="H773" s="45"/>
      <c r="I773" s="47"/>
      <c r="J773" s="46"/>
      <c r="K773" s="47"/>
      <c r="L773" s="47"/>
      <c r="M773" s="48"/>
      <c r="N773" s="46"/>
      <c r="O773" s="44"/>
      <c r="P773" s="47"/>
      <c r="Q773" s="46"/>
      <c r="R773" s="46"/>
      <c r="S773" s="46"/>
      <c r="T773" s="46"/>
      <c r="U773" s="19" t="b">
        <f>N773&gt;___Summary!B776</f>
        <v>0</v>
      </c>
      <c r="V773" s="49" t="b">
        <f t="shared" si="36"/>
        <v>1</v>
      </c>
      <c r="X773" s="43">
        <f t="shared" si="33"/>
        <v>0</v>
      </c>
      <c r="Y773" s="43">
        <f t="shared" si="34"/>
        <v>0</v>
      </c>
    </row>
    <row r="774" spans="1:25" ht="35.1" customHeight="1" x14ac:dyDescent="0.2">
      <c r="A774" s="44"/>
      <c r="B774" s="44"/>
      <c r="C774" s="44"/>
      <c r="D774" s="44"/>
      <c r="E774" s="44"/>
      <c r="F774" s="44"/>
      <c r="G774" s="89"/>
      <c r="H774" s="45"/>
      <c r="I774" s="47"/>
      <c r="J774" s="46"/>
      <c r="K774" s="47"/>
      <c r="L774" s="47"/>
      <c r="M774" s="48"/>
      <c r="N774" s="46"/>
      <c r="O774" s="44"/>
      <c r="P774" s="47"/>
      <c r="Q774" s="46"/>
      <c r="R774" s="46"/>
      <c r="S774" s="46"/>
      <c r="T774" s="46"/>
      <c r="U774" s="19" t="b">
        <f>N774&gt;___Summary!B777</f>
        <v>0</v>
      </c>
      <c r="V774" s="49" t="b">
        <f t="shared" si="36"/>
        <v>1</v>
      </c>
      <c r="X774" s="43">
        <f t="shared" si="33"/>
        <v>0</v>
      </c>
      <c r="Y774" s="43">
        <f t="shared" si="34"/>
        <v>0</v>
      </c>
    </row>
    <row r="775" spans="1:25" ht="35.1" customHeight="1" x14ac:dyDescent="0.2">
      <c r="A775" s="44"/>
      <c r="B775" s="44"/>
      <c r="C775" s="44"/>
      <c r="D775" s="44"/>
      <c r="E775" s="44"/>
      <c r="F775" s="44"/>
      <c r="G775" s="89"/>
      <c r="H775" s="45"/>
      <c r="I775" s="47"/>
      <c r="J775" s="46"/>
      <c r="K775" s="47"/>
      <c r="L775" s="47"/>
      <c r="M775" s="48"/>
      <c r="N775" s="46"/>
      <c r="O775" s="44"/>
      <c r="P775" s="47"/>
      <c r="Q775" s="46"/>
      <c r="R775" s="46"/>
      <c r="S775" s="46"/>
      <c r="T775" s="46"/>
      <c r="U775" s="19" t="b">
        <f>N775&gt;___Summary!B778</f>
        <v>0</v>
      </c>
      <c r="X775" s="43">
        <f t="shared" si="33"/>
        <v>0</v>
      </c>
      <c r="Y775" s="43">
        <f t="shared" si="34"/>
        <v>0</v>
      </c>
    </row>
    <row r="776" spans="1:25" ht="35.1" customHeight="1" x14ac:dyDescent="0.2">
      <c r="A776" s="44"/>
      <c r="B776" s="44"/>
      <c r="C776" s="44"/>
      <c r="D776" s="44"/>
      <c r="E776" s="44"/>
      <c r="F776" s="44"/>
      <c r="G776" s="89"/>
      <c r="H776" s="45"/>
      <c r="I776" s="47"/>
      <c r="J776" s="46"/>
      <c r="K776" s="47"/>
      <c r="L776" s="47"/>
      <c r="M776" s="48"/>
      <c r="N776" s="46"/>
      <c r="O776" s="44"/>
      <c r="P776" s="47"/>
      <c r="Q776" s="46"/>
      <c r="R776" s="46"/>
      <c r="S776" s="46"/>
      <c r="T776" s="46"/>
      <c r="U776" s="19" t="b">
        <f>N776&gt;___Summary!B779</f>
        <v>0</v>
      </c>
      <c r="X776" s="43">
        <f t="shared" ref="X776:X839" si="37" xml:space="preserve"> IF(H776 = "Direct", G776, 0)</f>
        <v>0</v>
      </c>
      <c r="Y776" s="43">
        <f t="shared" ref="Y776:Y839" si="38" xml:space="preserve"> IF(H776 = "Indirect", G776, 0 )</f>
        <v>0</v>
      </c>
    </row>
    <row r="777" spans="1:25" ht="35.1" customHeight="1" x14ac:dyDescent="0.2">
      <c r="A777" s="44"/>
      <c r="B777" s="44"/>
      <c r="C777" s="44"/>
      <c r="D777" s="44"/>
      <c r="E777" s="44"/>
      <c r="F777" s="44"/>
      <c r="G777" s="89"/>
      <c r="H777" s="45"/>
      <c r="I777" s="47"/>
      <c r="J777" s="46"/>
      <c r="K777" s="47"/>
      <c r="L777" s="47"/>
      <c r="M777" s="48"/>
      <c r="N777" s="46"/>
      <c r="O777" s="44"/>
      <c r="P777" s="47"/>
      <c r="Q777" s="46"/>
      <c r="R777" s="46"/>
      <c r="S777" s="46"/>
      <c r="T777" s="46"/>
      <c r="U777" s="19" t="b">
        <f>N777&gt;___Summary!B780</f>
        <v>0</v>
      </c>
      <c r="X777" s="43">
        <f t="shared" si="37"/>
        <v>0</v>
      </c>
      <c r="Y777" s="43">
        <f t="shared" si="38"/>
        <v>0</v>
      </c>
    </row>
    <row r="778" spans="1:25" ht="35.1" customHeight="1" x14ac:dyDescent="0.2">
      <c r="A778" s="44"/>
      <c r="B778" s="44"/>
      <c r="C778" s="44"/>
      <c r="D778" s="44"/>
      <c r="E778" s="44"/>
      <c r="F778" s="44"/>
      <c r="G778" s="89"/>
      <c r="H778" s="45"/>
      <c r="I778" s="47"/>
      <c r="J778" s="46"/>
      <c r="K778" s="47"/>
      <c r="L778" s="47"/>
      <c r="M778" s="48"/>
      <c r="N778" s="46"/>
      <c r="O778" s="44"/>
      <c r="P778" s="47"/>
      <c r="Q778" s="46"/>
      <c r="R778" s="46"/>
      <c r="S778" s="46"/>
      <c r="T778" s="46"/>
      <c r="U778" s="19" t="b">
        <f>N778&gt;___Summary!B781</f>
        <v>0</v>
      </c>
      <c r="X778" s="43">
        <f t="shared" si="37"/>
        <v>0</v>
      </c>
      <c r="Y778" s="43">
        <f t="shared" si="38"/>
        <v>0</v>
      </c>
    </row>
    <row r="779" spans="1:25" ht="35.1" customHeight="1" x14ac:dyDescent="0.2">
      <c r="A779" s="44"/>
      <c r="B779" s="44"/>
      <c r="C779" s="44"/>
      <c r="D779" s="44"/>
      <c r="E779" s="44"/>
      <c r="F779" s="44"/>
      <c r="G779" s="89"/>
      <c r="H779" s="45"/>
      <c r="I779" s="47"/>
      <c r="J779" s="46"/>
      <c r="K779" s="47"/>
      <c r="L779" s="47"/>
      <c r="M779" s="48"/>
      <c r="N779" s="46"/>
      <c r="O779" s="44"/>
      <c r="P779" s="47"/>
      <c r="Q779" s="46"/>
      <c r="R779" s="46"/>
      <c r="S779" s="46"/>
      <c r="T779" s="46"/>
      <c r="U779" s="19" t="b">
        <f>N779&gt;___Summary!B782</f>
        <v>0</v>
      </c>
      <c r="X779" s="43">
        <f t="shared" si="37"/>
        <v>0</v>
      </c>
      <c r="Y779" s="43">
        <f t="shared" si="38"/>
        <v>0</v>
      </c>
    </row>
    <row r="780" spans="1:25" ht="35.1" customHeight="1" x14ac:dyDescent="0.2">
      <c r="A780" s="44"/>
      <c r="B780" s="44"/>
      <c r="C780" s="44"/>
      <c r="D780" s="44"/>
      <c r="E780" s="44"/>
      <c r="F780" s="44"/>
      <c r="G780" s="89"/>
      <c r="H780" s="45"/>
      <c r="I780" s="47"/>
      <c r="J780" s="46"/>
      <c r="K780" s="47"/>
      <c r="L780" s="47"/>
      <c r="M780" s="48"/>
      <c r="N780" s="46"/>
      <c r="O780" s="44"/>
      <c r="P780" s="47"/>
      <c r="Q780" s="46"/>
      <c r="R780" s="46"/>
      <c r="S780" s="46"/>
      <c r="T780" s="46"/>
      <c r="U780" s="19" t="b">
        <f>N780&gt;___Summary!B783</f>
        <v>0</v>
      </c>
      <c r="X780" s="43">
        <f t="shared" si="37"/>
        <v>0</v>
      </c>
      <c r="Y780" s="43">
        <f t="shared" si="38"/>
        <v>0</v>
      </c>
    </row>
    <row r="781" spans="1:25" ht="35.1" customHeight="1" x14ac:dyDescent="0.2">
      <c r="A781" s="44"/>
      <c r="B781" s="44"/>
      <c r="C781" s="44"/>
      <c r="D781" s="44"/>
      <c r="E781" s="44"/>
      <c r="F781" s="44"/>
      <c r="G781" s="89"/>
      <c r="H781" s="45"/>
      <c r="I781" s="47"/>
      <c r="J781" s="46"/>
      <c r="K781" s="47"/>
      <c r="L781" s="47"/>
      <c r="M781" s="48"/>
      <c r="N781" s="46"/>
      <c r="O781" s="44"/>
      <c r="P781" s="47"/>
      <c r="Q781" s="46"/>
      <c r="R781" s="46"/>
      <c r="S781" s="46"/>
      <c r="T781" s="46"/>
      <c r="U781" s="19" t="b">
        <f>N781&gt;___Summary!B784</f>
        <v>0</v>
      </c>
      <c r="X781" s="43">
        <f t="shared" si="37"/>
        <v>0</v>
      </c>
      <c r="Y781" s="43">
        <f t="shared" si="38"/>
        <v>0</v>
      </c>
    </row>
    <row r="782" spans="1:25" ht="35.1" customHeight="1" x14ac:dyDescent="0.2">
      <c r="A782" s="44"/>
      <c r="B782" s="44"/>
      <c r="C782" s="44"/>
      <c r="D782" s="44"/>
      <c r="E782" s="44"/>
      <c r="F782" s="44"/>
      <c r="G782" s="89"/>
      <c r="H782" s="45"/>
      <c r="I782" s="47"/>
      <c r="J782" s="46"/>
      <c r="K782" s="47"/>
      <c r="L782" s="47"/>
      <c r="M782" s="48"/>
      <c r="N782" s="46"/>
      <c r="O782" s="44"/>
      <c r="P782" s="47"/>
      <c r="Q782" s="46"/>
      <c r="R782" s="46"/>
      <c r="S782" s="46"/>
      <c r="T782" s="46"/>
      <c r="U782" s="19" t="b">
        <f>N782&gt;___Summary!B785</f>
        <v>0</v>
      </c>
      <c r="X782" s="43">
        <f t="shared" si="37"/>
        <v>0</v>
      </c>
      <c r="Y782" s="43">
        <f t="shared" si="38"/>
        <v>0</v>
      </c>
    </row>
    <row r="783" spans="1:25" ht="35.1" customHeight="1" x14ac:dyDescent="0.2">
      <c r="A783" s="44"/>
      <c r="B783" s="44"/>
      <c r="C783" s="44"/>
      <c r="D783" s="44"/>
      <c r="E783" s="44"/>
      <c r="F783" s="44"/>
      <c r="G783" s="89"/>
      <c r="H783" s="45"/>
      <c r="I783" s="47"/>
      <c r="J783" s="46"/>
      <c r="K783" s="47"/>
      <c r="L783" s="47"/>
      <c r="M783" s="48"/>
      <c r="N783" s="46"/>
      <c r="O783" s="44"/>
      <c r="P783" s="47"/>
      <c r="Q783" s="46"/>
      <c r="R783" s="46"/>
      <c r="S783" s="46"/>
      <c r="T783" s="46"/>
      <c r="U783" s="19" t="b">
        <f>N783&gt;___Summary!B786</f>
        <v>0</v>
      </c>
      <c r="X783" s="43">
        <f t="shared" si="37"/>
        <v>0</v>
      </c>
      <c r="Y783" s="43">
        <f t="shared" si="38"/>
        <v>0</v>
      </c>
    </row>
    <row r="784" spans="1:25" ht="35.1" customHeight="1" x14ac:dyDescent="0.2">
      <c r="A784" s="44"/>
      <c r="B784" s="44"/>
      <c r="C784" s="44"/>
      <c r="D784" s="44"/>
      <c r="E784" s="44"/>
      <c r="F784" s="44"/>
      <c r="G784" s="89"/>
      <c r="H784" s="45"/>
      <c r="I784" s="47"/>
      <c r="J784" s="46"/>
      <c r="K784" s="47"/>
      <c r="L784" s="47"/>
      <c r="M784" s="48"/>
      <c r="N784" s="46"/>
      <c r="O784" s="44"/>
      <c r="P784" s="47"/>
      <c r="Q784" s="46"/>
      <c r="R784" s="46"/>
      <c r="S784" s="46"/>
      <c r="T784" s="46"/>
      <c r="U784" s="19" t="b">
        <f>N784&gt;___Summary!B787</f>
        <v>0</v>
      </c>
      <c r="X784" s="43">
        <f t="shared" si="37"/>
        <v>0</v>
      </c>
      <c r="Y784" s="43">
        <f t="shared" si="38"/>
        <v>0</v>
      </c>
    </row>
    <row r="785" spans="1:25" ht="35.1" customHeight="1" x14ac:dyDescent="0.2">
      <c r="A785" s="44"/>
      <c r="B785" s="44"/>
      <c r="C785" s="44"/>
      <c r="D785" s="44"/>
      <c r="E785" s="44"/>
      <c r="F785" s="44"/>
      <c r="G785" s="89"/>
      <c r="H785" s="45"/>
      <c r="I785" s="47"/>
      <c r="J785" s="46"/>
      <c r="K785" s="47"/>
      <c r="L785" s="47"/>
      <c r="M785" s="48"/>
      <c r="N785" s="46"/>
      <c r="O785" s="44"/>
      <c r="P785" s="47"/>
      <c r="Q785" s="46"/>
      <c r="R785" s="46"/>
      <c r="S785" s="46"/>
      <c r="T785" s="46"/>
      <c r="U785" s="19" t="b">
        <f>N785&gt;___Summary!B788</f>
        <v>0</v>
      </c>
      <c r="X785" s="43">
        <f t="shared" si="37"/>
        <v>0</v>
      </c>
      <c r="Y785" s="43">
        <f t="shared" si="38"/>
        <v>0</v>
      </c>
    </row>
    <row r="786" spans="1:25" ht="35.1" customHeight="1" x14ac:dyDescent="0.2">
      <c r="A786" s="44"/>
      <c r="B786" s="44"/>
      <c r="C786" s="44"/>
      <c r="D786" s="44"/>
      <c r="E786" s="44"/>
      <c r="F786" s="44"/>
      <c r="G786" s="89"/>
      <c r="H786" s="45"/>
      <c r="I786" s="47"/>
      <c r="J786" s="46"/>
      <c r="K786" s="47"/>
      <c r="L786" s="47"/>
      <c r="M786" s="48"/>
      <c r="N786" s="46"/>
      <c r="O786" s="44"/>
      <c r="P786" s="47"/>
      <c r="Q786" s="46"/>
      <c r="R786" s="46"/>
      <c r="S786" s="46"/>
      <c r="T786" s="46"/>
      <c r="U786" s="19" t="b">
        <f>N786&gt;___Summary!B789</f>
        <v>0</v>
      </c>
      <c r="X786" s="43">
        <f t="shared" si="37"/>
        <v>0</v>
      </c>
      <c r="Y786" s="43">
        <f t="shared" si="38"/>
        <v>0</v>
      </c>
    </row>
    <row r="787" spans="1:25" ht="35.1" customHeight="1" x14ac:dyDescent="0.2">
      <c r="A787" s="44"/>
      <c r="B787" s="44"/>
      <c r="C787" s="44"/>
      <c r="D787" s="44"/>
      <c r="E787" s="44"/>
      <c r="F787" s="44"/>
      <c r="G787" s="89"/>
      <c r="H787" s="45"/>
      <c r="I787" s="47"/>
      <c r="J787" s="46"/>
      <c r="K787" s="47"/>
      <c r="L787" s="47"/>
      <c r="M787" s="48"/>
      <c r="N787" s="46"/>
      <c r="O787" s="44"/>
      <c r="P787" s="47"/>
      <c r="Q787" s="46"/>
      <c r="R787" s="46"/>
      <c r="S787" s="46"/>
      <c r="T787" s="46"/>
      <c r="U787" s="19" t="b">
        <f>N787&gt;___Summary!B790</f>
        <v>0</v>
      </c>
      <c r="X787" s="43">
        <f t="shared" si="37"/>
        <v>0</v>
      </c>
      <c r="Y787" s="43">
        <f t="shared" si="38"/>
        <v>0</v>
      </c>
    </row>
    <row r="788" spans="1:25" ht="35.1" customHeight="1" x14ac:dyDescent="0.2">
      <c r="A788" s="44"/>
      <c r="B788" s="44"/>
      <c r="C788" s="44"/>
      <c r="D788" s="44"/>
      <c r="E788" s="44"/>
      <c r="F788" s="44"/>
      <c r="G788" s="89"/>
      <c r="H788" s="45"/>
      <c r="I788" s="47"/>
      <c r="J788" s="46"/>
      <c r="K788" s="47"/>
      <c r="L788" s="47"/>
      <c r="M788" s="48"/>
      <c r="N788" s="46"/>
      <c r="O788" s="44"/>
      <c r="P788" s="47"/>
      <c r="Q788" s="46"/>
      <c r="R788" s="46"/>
      <c r="S788" s="46"/>
      <c r="T788" s="46"/>
      <c r="U788" s="19" t="b">
        <f>N788&gt;___Summary!B791</f>
        <v>0</v>
      </c>
      <c r="X788" s="43">
        <f t="shared" si="37"/>
        <v>0</v>
      </c>
      <c r="Y788" s="43">
        <f t="shared" si="38"/>
        <v>0</v>
      </c>
    </row>
    <row r="789" spans="1:25" ht="35.1" customHeight="1" x14ac:dyDescent="0.2">
      <c r="A789" s="44"/>
      <c r="B789" s="44"/>
      <c r="C789" s="44"/>
      <c r="D789" s="44"/>
      <c r="E789" s="44"/>
      <c r="F789" s="44"/>
      <c r="G789" s="89"/>
      <c r="H789" s="45"/>
      <c r="I789" s="47"/>
      <c r="J789" s="46"/>
      <c r="K789" s="47"/>
      <c r="L789" s="47"/>
      <c r="M789" s="48"/>
      <c r="N789" s="46"/>
      <c r="O789" s="44"/>
      <c r="P789" s="47"/>
      <c r="Q789" s="46"/>
      <c r="R789" s="46"/>
      <c r="S789" s="46"/>
      <c r="T789" s="46"/>
      <c r="U789" s="19" t="b">
        <f>N789&gt;___Summary!B792</f>
        <v>0</v>
      </c>
      <c r="X789" s="43">
        <f t="shared" si="37"/>
        <v>0</v>
      </c>
      <c r="Y789" s="43">
        <f t="shared" si="38"/>
        <v>0</v>
      </c>
    </row>
    <row r="790" spans="1:25" ht="35.1" customHeight="1" x14ac:dyDescent="0.2">
      <c r="A790" s="44"/>
      <c r="B790" s="44"/>
      <c r="C790" s="44"/>
      <c r="D790" s="44"/>
      <c r="E790" s="44"/>
      <c r="F790" s="44"/>
      <c r="G790" s="89"/>
      <c r="H790" s="45"/>
      <c r="I790" s="47"/>
      <c r="J790" s="46"/>
      <c r="K790" s="47"/>
      <c r="L790" s="47"/>
      <c r="M790" s="48"/>
      <c r="N790" s="46"/>
      <c r="O790" s="44"/>
      <c r="P790" s="47"/>
      <c r="Q790" s="46"/>
      <c r="R790" s="46"/>
      <c r="S790" s="46"/>
      <c r="T790" s="46"/>
      <c r="U790" s="19" t="b">
        <f>N790&gt;___Summary!B793</f>
        <v>0</v>
      </c>
      <c r="X790" s="43">
        <f t="shared" si="37"/>
        <v>0</v>
      </c>
      <c r="Y790" s="43">
        <f t="shared" si="38"/>
        <v>0</v>
      </c>
    </row>
    <row r="791" spans="1:25" ht="35.1" customHeight="1" x14ac:dyDescent="0.2">
      <c r="A791" s="44"/>
      <c r="B791" s="44"/>
      <c r="C791" s="44"/>
      <c r="D791" s="44"/>
      <c r="E791" s="44"/>
      <c r="F791" s="44"/>
      <c r="G791" s="89"/>
      <c r="H791" s="45"/>
      <c r="I791" s="47"/>
      <c r="J791" s="46"/>
      <c r="K791" s="47"/>
      <c r="L791" s="47"/>
      <c r="M791" s="48"/>
      <c r="N791" s="46"/>
      <c r="O791" s="44"/>
      <c r="P791" s="47"/>
      <c r="Q791" s="46"/>
      <c r="R791" s="46"/>
      <c r="S791" s="46"/>
      <c r="T791" s="46"/>
      <c r="U791" s="19" t="b">
        <f>N791&gt;___Summary!B794</f>
        <v>0</v>
      </c>
      <c r="X791" s="43">
        <f t="shared" si="37"/>
        <v>0</v>
      </c>
      <c r="Y791" s="43">
        <f t="shared" si="38"/>
        <v>0</v>
      </c>
    </row>
    <row r="792" spans="1:25" ht="35.1" customHeight="1" x14ac:dyDescent="0.2">
      <c r="A792" s="44"/>
      <c r="B792" s="44"/>
      <c r="C792" s="44"/>
      <c r="D792" s="44"/>
      <c r="E792" s="44"/>
      <c r="F792" s="44"/>
      <c r="G792" s="89"/>
      <c r="H792" s="45"/>
      <c r="I792" s="47"/>
      <c r="J792" s="46"/>
      <c r="K792" s="47"/>
      <c r="L792" s="47"/>
      <c r="M792" s="48"/>
      <c r="N792" s="46"/>
      <c r="O792" s="44"/>
      <c r="P792" s="47"/>
      <c r="Q792" s="46"/>
      <c r="R792" s="46"/>
      <c r="S792" s="46"/>
      <c r="T792" s="46"/>
      <c r="U792" s="19" t="b">
        <f>N792&gt;___Summary!B795</f>
        <v>0</v>
      </c>
      <c r="X792" s="43">
        <f t="shared" si="37"/>
        <v>0</v>
      </c>
      <c r="Y792" s="43">
        <f t="shared" si="38"/>
        <v>0</v>
      </c>
    </row>
    <row r="793" spans="1:25" ht="35.1" customHeight="1" x14ac:dyDescent="0.2">
      <c r="A793" s="44"/>
      <c r="B793" s="44"/>
      <c r="C793" s="44"/>
      <c r="D793" s="44"/>
      <c r="E793" s="44"/>
      <c r="F793" s="44"/>
      <c r="G793" s="89"/>
      <c r="H793" s="45"/>
      <c r="I793" s="47"/>
      <c r="J793" s="46"/>
      <c r="K793" s="47"/>
      <c r="L793" s="47"/>
      <c r="M793" s="48"/>
      <c r="N793" s="46"/>
      <c r="O793" s="44"/>
      <c r="P793" s="47"/>
      <c r="Q793" s="46"/>
      <c r="R793" s="46"/>
      <c r="S793" s="46"/>
      <c r="T793" s="46"/>
      <c r="U793" s="19" t="b">
        <f>N793&gt;___Summary!B796</f>
        <v>0</v>
      </c>
      <c r="X793" s="43">
        <f t="shared" si="37"/>
        <v>0</v>
      </c>
      <c r="Y793" s="43">
        <f t="shared" si="38"/>
        <v>0</v>
      </c>
    </row>
    <row r="794" spans="1:25" ht="35.1" customHeight="1" x14ac:dyDescent="0.2">
      <c r="A794" s="44"/>
      <c r="B794" s="44"/>
      <c r="C794" s="44"/>
      <c r="D794" s="44"/>
      <c r="E794" s="44"/>
      <c r="F794" s="44"/>
      <c r="G794" s="89"/>
      <c r="H794" s="45"/>
      <c r="I794" s="47"/>
      <c r="J794" s="46"/>
      <c r="K794" s="47"/>
      <c r="L794" s="47"/>
      <c r="M794" s="48"/>
      <c r="N794" s="46"/>
      <c r="O794" s="44"/>
      <c r="P794" s="47"/>
      <c r="Q794" s="46"/>
      <c r="R794" s="46"/>
      <c r="S794" s="46"/>
      <c r="T794" s="46"/>
      <c r="U794" s="19" t="b">
        <f>N794&gt;___Summary!B797</f>
        <v>0</v>
      </c>
      <c r="X794" s="43">
        <f t="shared" si="37"/>
        <v>0</v>
      </c>
      <c r="Y794" s="43">
        <f t="shared" si="38"/>
        <v>0</v>
      </c>
    </row>
    <row r="795" spans="1:25" ht="35.1" customHeight="1" x14ac:dyDescent="0.2">
      <c r="A795" s="44"/>
      <c r="B795" s="44"/>
      <c r="C795" s="44"/>
      <c r="D795" s="44"/>
      <c r="E795" s="44"/>
      <c r="F795" s="44"/>
      <c r="G795" s="89"/>
      <c r="H795" s="45"/>
      <c r="I795" s="47"/>
      <c r="J795" s="46"/>
      <c r="K795" s="47"/>
      <c r="L795" s="47"/>
      <c r="M795" s="48"/>
      <c r="N795" s="46"/>
      <c r="O795" s="44"/>
      <c r="P795" s="47"/>
      <c r="Q795" s="46"/>
      <c r="R795" s="46"/>
      <c r="S795" s="46"/>
      <c r="T795" s="46"/>
      <c r="U795" s="19" t="b">
        <f>N795&gt;___Summary!B798</f>
        <v>0</v>
      </c>
      <c r="X795" s="43">
        <f t="shared" si="37"/>
        <v>0</v>
      </c>
      <c r="Y795" s="43">
        <f t="shared" si="38"/>
        <v>0</v>
      </c>
    </row>
    <row r="796" spans="1:25" ht="35.1" customHeight="1" x14ac:dyDescent="0.2">
      <c r="A796" s="44"/>
      <c r="B796" s="44"/>
      <c r="C796" s="44"/>
      <c r="D796" s="44"/>
      <c r="E796" s="44"/>
      <c r="F796" s="44"/>
      <c r="G796" s="89"/>
      <c r="H796" s="45"/>
      <c r="I796" s="47"/>
      <c r="J796" s="46"/>
      <c r="K796" s="47"/>
      <c r="L796" s="47"/>
      <c r="M796" s="48"/>
      <c r="N796" s="46"/>
      <c r="O796" s="44"/>
      <c r="P796" s="47"/>
      <c r="Q796" s="46"/>
      <c r="R796" s="46"/>
      <c r="S796" s="46"/>
      <c r="T796" s="46"/>
      <c r="U796" s="19" t="b">
        <f>N796&gt;___Summary!B799</f>
        <v>0</v>
      </c>
      <c r="X796" s="43">
        <f t="shared" si="37"/>
        <v>0</v>
      </c>
      <c r="Y796" s="43">
        <f t="shared" si="38"/>
        <v>0</v>
      </c>
    </row>
    <row r="797" spans="1:25" ht="35.1" customHeight="1" x14ac:dyDescent="0.2">
      <c r="A797" s="44"/>
      <c r="B797" s="44"/>
      <c r="C797" s="44"/>
      <c r="D797" s="44"/>
      <c r="E797" s="44"/>
      <c r="F797" s="44"/>
      <c r="G797" s="89"/>
      <c r="H797" s="45"/>
      <c r="I797" s="47"/>
      <c r="J797" s="46"/>
      <c r="K797" s="47"/>
      <c r="L797" s="47"/>
      <c r="M797" s="48"/>
      <c r="N797" s="46"/>
      <c r="O797" s="44"/>
      <c r="P797" s="47"/>
      <c r="Q797" s="46"/>
      <c r="R797" s="46"/>
      <c r="S797" s="46"/>
      <c r="T797" s="46"/>
      <c r="U797" s="19" t="b">
        <f>N797&gt;___Summary!B800</f>
        <v>0</v>
      </c>
      <c r="X797" s="43">
        <f t="shared" si="37"/>
        <v>0</v>
      </c>
      <c r="Y797" s="43">
        <f t="shared" si="38"/>
        <v>0</v>
      </c>
    </row>
    <row r="798" spans="1:25" ht="35.1" customHeight="1" x14ac:dyDescent="0.2">
      <c r="A798" s="44"/>
      <c r="B798" s="44"/>
      <c r="C798" s="44"/>
      <c r="D798" s="44"/>
      <c r="E798" s="44"/>
      <c r="F798" s="44"/>
      <c r="G798" s="89"/>
      <c r="H798" s="45"/>
      <c r="I798" s="47"/>
      <c r="J798" s="46"/>
      <c r="K798" s="47"/>
      <c r="L798" s="47"/>
      <c r="M798" s="48"/>
      <c r="N798" s="46"/>
      <c r="O798" s="44"/>
      <c r="P798" s="47"/>
      <c r="Q798" s="46"/>
      <c r="R798" s="46"/>
      <c r="S798" s="46"/>
      <c r="T798" s="46"/>
      <c r="U798" s="19" t="b">
        <f>N798&gt;___Summary!B801</f>
        <v>0</v>
      </c>
      <c r="X798" s="43">
        <f t="shared" si="37"/>
        <v>0</v>
      </c>
      <c r="Y798" s="43">
        <f t="shared" si="38"/>
        <v>0</v>
      </c>
    </row>
    <row r="799" spans="1:25" ht="35.1" customHeight="1" x14ac:dyDescent="0.2">
      <c r="A799" s="44"/>
      <c r="B799" s="44"/>
      <c r="C799" s="44"/>
      <c r="D799" s="44"/>
      <c r="E799" s="44"/>
      <c r="F799" s="44"/>
      <c r="G799" s="89"/>
      <c r="H799" s="45"/>
      <c r="I799" s="47"/>
      <c r="J799" s="46"/>
      <c r="K799" s="47"/>
      <c r="L799" s="47"/>
      <c r="M799" s="48"/>
      <c r="N799" s="46"/>
      <c r="O799" s="44"/>
      <c r="P799" s="47"/>
      <c r="Q799" s="46"/>
      <c r="R799" s="46"/>
      <c r="S799" s="46"/>
      <c r="T799" s="46"/>
      <c r="U799" s="19" t="b">
        <f>N799&gt;___Summary!B802</f>
        <v>0</v>
      </c>
      <c r="X799" s="43">
        <f t="shared" si="37"/>
        <v>0</v>
      </c>
      <c r="Y799" s="43">
        <f t="shared" si="38"/>
        <v>0</v>
      </c>
    </row>
    <row r="800" spans="1:25" ht="35.1" customHeight="1" x14ac:dyDescent="0.2">
      <c r="A800" s="44"/>
      <c r="B800" s="44"/>
      <c r="C800" s="44"/>
      <c r="D800" s="44"/>
      <c r="E800" s="44"/>
      <c r="F800" s="44"/>
      <c r="G800" s="89"/>
      <c r="H800" s="45"/>
      <c r="I800" s="47"/>
      <c r="J800" s="46"/>
      <c r="K800" s="47"/>
      <c r="L800" s="47"/>
      <c r="M800" s="48"/>
      <c r="N800" s="46"/>
      <c r="O800" s="44"/>
      <c r="P800" s="47"/>
      <c r="Q800" s="46"/>
      <c r="R800" s="46"/>
      <c r="S800" s="46"/>
      <c r="T800" s="46"/>
      <c r="U800" s="19" t="b">
        <f>N800&gt;___Summary!B803</f>
        <v>0</v>
      </c>
      <c r="X800" s="43">
        <f t="shared" si="37"/>
        <v>0</v>
      </c>
      <c r="Y800" s="43">
        <f t="shared" si="38"/>
        <v>0</v>
      </c>
    </row>
    <row r="801" spans="1:25" ht="35.1" customHeight="1" x14ac:dyDescent="0.2">
      <c r="A801" s="44"/>
      <c r="B801" s="44"/>
      <c r="C801" s="44"/>
      <c r="D801" s="44"/>
      <c r="E801" s="44"/>
      <c r="F801" s="44"/>
      <c r="G801" s="89"/>
      <c r="H801" s="45"/>
      <c r="I801" s="47"/>
      <c r="J801" s="46"/>
      <c r="K801" s="47"/>
      <c r="L801" s="47"/>
      <c r="M801" s="48"/>
      <c r="N801" s="46"/>
      <c r="O801" s="44"/>
      <c r="P801" s="47"/>
      <c r="Q801" s="46"/>
      <c r="R801" s="46"/>
      <c r="S801" s="46"/>
      <c r="T801" s="46"/>
      <c r="U801" s="19" t="b">
        <f>N801&gt;___Summary!B804</f>
        <v>0</v>
      </c>
      <c r="X801" s="43">
        <f t="shared" si="37"/>
        <v>0</v>
      </c>
      <c r="Y801" s="43">
        <f t="shared" si="38"/>
        <v>0</v>
      </c>
    </row>
    <row r="802" spans="1:25" ht="35.1" customHeight="1" x14ac:dyDescent="0.2">
      <c r="A802" s="44"/>
      <c r="B802" s="44"/>
      <c r="C802" s="44"/>
      <c r="D802" s="44"/>
      <c r="E802" s="44"/>
      <c r="F802" s="44"/>
      <c r="G802" s="89"/>
      <c r="H802" s="45"/>
      <c r="I802" s="47"/>
      <c r="J802" s="46"/>
      <c r="K802" s="47"/>
      <c r="L802" s="47"/>
      <c r="M802" s="48"/>
      <c r="N802" s="46"/>
      <c r="O802" s="44"/>
      <c r="P802" s="47"/>
      <c r="Q802" s="46"/>
      <c r="R802" s="46"/>
      <c r="S802" s="46"/>
      <c r="T802" s="46"/>
      <c r="U802" s="19" t="b">
        <f>N802&gt;___Summary!B805</f>
        <v>0</v>
      </c>
      <c r="X802" s="43">
        <f t="shared" si="37"/>
        <v>0</v>
      </c>
      <c r="Y802" s="43">
        <f t="shared" si="38"/>
        <v>0</v>
      </c>
    </row>
    <row r="803" spans="1:25" ht="35.1" customHeight="1" x14ac:dyDescent="0.2">
      <c r="A803" s="44"/>
      <c r="B803" s="44"/>
      <c r="C803" s="44"/>
      <c r="D803" s="44"/>
      <c r="E803" s="44"/>
      <c r="F803" s="44"/>
      <c r="G803" s="89"/>
      <c r="H803" s="45"/>
      <c r="I803" s="47"/>
      <c r="J803" s="46"/>
      <c r="K803" s="47"/>
      <c r="L803" s="47"/>
      <c r="M803" s="48"/>
      <c r="N803" s="46"/>
      <c r="O803" s="44"/>
      <c r="P803" s="47"/>
      <c r="Q803" s="46"/>
      <c r="R803" s="46"/>
      <c r="S803" s="46"/>
      <c r="T803" s="46"/>
      <c r="U803" s="19" t="b">
        <f>N803&gt;___Summary!B806</f>
        <v>0</v>
      </c>
      <c r="X803" s="43">
        <f t="shared" si="37"/>
        <v>0</v>
      </c>
      <c r="Y803" s="43">
        <f t="shared" si="38"/>
        <v>0</v>
      </c>
    </row>
    <row r="804" spans="1:25" ht="35.1" customHeight="1" x14ac:dyDescent="0.2">
      <c r="A804" s="44"/>
      <c r="B804" s="44"/>
      <c r="C804" s="44"/>
      <c r="D804" s="44"/>
      <c r="E804" s="44"/>
      <c r="F804" s="44"/>
      <c r="G804" s="89"/>
      <c r="H804" s="45"/>
      <c r="I804" s="47"/>
      <c r="J804" s="46"/>
      <c r="K804" s="47"/>
      <c r="L804" s="47"/>
      <c r="M804" s="48"/>
      <c r="N804" s="46"/>
      <c r="O804" s="44"/>
      <c r="P804" s="47"/>
      <c r="Q804" s="46"/>
      <c r="R804" s="46"/>
      <c r="S804" s="46"/>
      <c r="T804" s="46"/>
      <c r="U804" s="19" t="b">
        <f>N804&gt;___Summary!B807</f>
        <v>0</v>
      </c>
      <c r="X804" s="43">
        <f t="shared" si="37"/>
        <v>0</v>
      </c>
      <c r="Y804" s="43">
        <f t="shared" si="38"/>
        <v>0</v>
      </c>
    </row>
    <row r="805" spans="1:25" ht="35.1" customHeight="1" x14ac:dyDescent="0.2">
      <c r="A805" s="44"/>
      <c r="B805" s="44"/>
      <c r="C805" s="44"/>
      <c r="D805" s="44"/>
      <c r="E805" s="44"/>
      <c r="F805" s="44"/>
      <c r="G805" s="89"/>
      <c r="H805" s="45"/>
      <c r="I805" s="47"/>
      <c r="J805" s="46"/>
      <c r="K805" s="47"/>
      <c r="L805" s="47"/>
      <c r="M805" s="48"/>
      <c r="N805" s="46"/>
      <c r="O805" s="44"/>
      <c r="P805" s="47"/>
      <c r="Q805" s="46"/>
      <c r="R805" s="46"/>
      <c r="S805" s="46"/>
      <c r="T805" s="46"/>
      <c r="U805" s="19" t="b">
        <f>N805&gt;___Summary!B808</f>
        <v>0</v>
      </c>
      <c r="X805" s="43">
        <f t="shared" si="37"/>
        <v>0</v>
      </c>
      <c r="Y805" s="43">
        <f t="shared" si="38"/>
        <v>0</v>
      </c>
    </row>
    <row r="806" spans="1:25" ht="35.1" customHeight="1" x14ac:dyDescent="0.2">
      <c r="A806" s="44"/>
      <c r="B806" s="44"/>
      <c r="C806" s="44"/>
      <c r="D806" s="44"/>
      <c r="E806" s="44"/>
      <c r="F806" s="44"/>
      <c r="G806" s="89"/>
      <c r="H806" s="45"/>
      <c r="I806" s="47"/>
      <c r="J806" s="46"/>
      <c r="K806" s="47"/>
      <c r="L806" s="47"/>
      <c r="M806" s="48"/>
      <c r="N806" s="46"/>
      <c r="O806" s="44"/>
      <c r="P806" s="47"/>
      <c r="Q806" s="46"/>
      <c r="R806" s="46"/>
      <c r="S806" s="46"/>
      <c r="T806" s="46"/>
      <c r="U806" s="19" t="b">
        <f>N806&gt;___Summary!B809</f>
        <v>0</v>
      </c>
      <c r="X806" s="43">
        <f t="shared" si="37"/>
        <v>0</v>
      </c>
      <c r="Y806" s="43">
        <f t="shared" si="38"/>
        <v>0</v>
      </c>
    </row>
    <row r="807" spans="1:25" ht="35.1" customHeight="1" x14ac:dyDescent="0.2">
      <c r="A807" s="44"/>
      <c r="B807" s="44"/>
      <c r="C807" s="44"/>
      <c r="D807" s="44"/>
      <c r="E807" s="44"/>
      <c r="F807" s="44"/>
      <c r="G807" s="89"/>
      <c r="H807" s="45"/>
      <c r="I807" s="47"/>
      <c r="J807" s="46"/>
      <c r="K807" s="47"/>
      <c r="L807" s="47"/>
      <c r="M807" s="48"/>
      <c r="N807" s="46"/>
      <c r="O807" s="44"/>
      <c r="P807" s="47"/>
      <c r="Q807" s="46"/>
      <c r="R807" s="46"/>
      <c r="S807" s="46"/>
      <c r="T807" s="46"/>
      <c r="U807" s="19" t="b">
        <f>N807&gt;___Summary!B810</f>
        <v>0</v>
      </c>
      <c r="X807" s="43">
        <f t="shared" si="37"/>
        <v>0</v>
      </c>
      <c r="Y807" s="43">
        <f t="shared" si="38"/>
        <v>0</v>
      </c>
    </row>
    <row r="808" spans="1:25" ht="35.1" customHeight="1" x14ac:dyDescent="0.2">
      <c r="A808" s="44"/>
      <c r="B808" s="44"/>
      <c r="C808" s="44"/>
      <c r="D808" s="44"/>
      <c r="E808" s="44"/>
      <c r="F808" s="44"/>
      <c r="G808" s="89"/>
      <c r="H808" s="45"/>
      <c r="I808" s="47"/>
      <c r="J808" s="46"/>
      <c r="K808" s="47"/>
      <c r="L808" s="47"/>
      <c r="M808" s="48"/>
      <c r="N808" s="46"/>
      <c r="O808" s="44"/>
      <c r="P808" s="47"/>
      <c r="Q808" s="46"/>
      <c r="R808" s="46"/>
      <c r="S808" s="46"/>
      <c r="T808" s="46"/>
      <c r="U808" s="19" t="b">
        <f>N808&gt;___Summary!B811</f>
        <v>0</v>
      </c>
      <c r="X808" s="43">
        <f t="shared" si="37"/>
        <v>0</v>
      </c>
      <c r="Y808" s="43">
        <f t="shared" si="38"/>
        <v>0</v>
      </c>
    </row>
    <row r="809" spans="1:25" ht="35.1" customHeight="1" x14ac:dyDescent="0.2">
      <c r="A809" s="44"/>
      <c r="B809" s="44"/>
      <c r="C809" s="44"/>
      <c r="D809" s="44"/>
      <c r="E809" s="44"/>
      <c r="F809" s="44"/>
      <c r="G809" s="89"/>
      <c r="H809" s="45"/>
      <c r="I809" s="47"/>
      <c r="J809" s="46"/>
      <c r="K809" s="47"/>
      <c r="L809" s="47"/>
      <c r="M809" s="48"/>
      <c r="N809" s="46"/>
      <c r="O809" s="44"/>
      <c r="P809" s="47"/>
      <c r="Q809" s="46"/>
      <c r="R809" s="46"/>
      <c r="S809" s="46"/>
      <c r="T809" s="46"/>
      <c r="U809" s="19" t="b">
        <f>N809&gt;___Summary!B812</f>
        <v>0</v>
      </c>
      <c r="X809" s="43">
        <f t="shared" si="37"/>
        <v>0</v>
      </c>
      <c r="Y809" s="43">
        <f t="shared" si="38"/>
        <v>0</v>
      </c>
    </row>
    <row r="810" spans="1:25" ht="35.1" customHeight="1" x14ac:dyDescent="0.2">
      <c r="A810" s="44"/>
      <c r="B810" s="44"/>
      <c r="C810" s="44"/>
      <c r="D810" s="44"/>
      <c r="E810" s="44"/>
      <c r="F810" s="44"/>
      <c r="G810" s="89"/>
      <c r="H810" s="45"/>
      <c r="I810" s="47"/>
      <c r="J810" s="46"/>
      <c r="K810" s="47"/>
      <c r="L810" s="47"/>
      <c r="M810" s="48"/>
      <c r="N810" s="46"/>
      <c r="O810" s="44"/>
      <c r="P810" s="47"/>
      <c r="Q810" s="46"/>
      <c r="R810" s="46"/>
      <c r="S810" s="46"/>
      <c r="T810" s="46"/>
      <c r="U810" s="19" t="b">
        <f>N810&gt;___Summary!B813</f>
        <v>0</v>
      </c>
      <c r="X810" s="43">
        <f t="shared" si="37"/>
        <v>0</v>
      </c>
      <c r="Y810" s="43">
        <f t="shared" si="38"/>
        <v>0</v>
      </c>
    </row>
    <row r="811" spans="1:25" ht="35.1" customHeight="1" x14ac:dyDescent="0.2">
      <c r="A811" s="44"/>
      <c r="B811" s="44"/>
      <c r="C811" s="44"/>
      <c r="D811" s="44"/>
      <c r="E811" s="44"/>
      <c r="F811" s="44"/>
      <c r="G811" s="89"/>
      <c r="H811" s="45"/>
      <c r="I811" s="47"/>
      <c r="J811" s="46"/>
      <c r="K811" s="47"/>
      <c r="L811" s="47"/>
      <c r="M811" s="48"/>
      <c r="N811" s="46"/>
      <c r="O811" s="44"/>
      <c r="P811" s="47"/>
      <c r="Q811" s="46"/>
      <c r="R811" s="46"/>
      <c r="S811" s="46"/>
      <c r="T811" s="46"/>
      <c r="U811" s="19" t="b">
        <f>N811&gt;___Summary!B814</f>
        <v>0</v>
      </c>
      <c r="X811" s="43">
        <f t="shared" si="37"/>
        <v>0</v>
      </c>
      <c r="Y811" s="43">
        <f t="shared" si="38"/>
        <v>0</v>
      </c>
    </row>
    <row r="812" spans="1:25" ht="35.1" customHeight="1" x14ac:dyDescent="0.2">
      <c r="A812" s="44"/>
      <c r="B812" s="44"/>
      <c r="C812" s="44"/>
      <c r="D812" s="44"/>
      <c r="E812" s="44"/>
      <c r="F812" s="44"/>
      <c r="G812" s="89"/>
      <c r="H812" s="45"/>
      <c r="I812" s="47"/>
      <c r="J812" s="46"/>
      <c r="K812" s="47"/>
      <c r="L812" s="47"/>
      <c r="M812" s="48"/>
      <c r="N812" s="46"/>
      <c r="O812" s="44"/>
      <c r="P812" s="47"/>
      <c r="Q812" s="46"/>
      <c r="R812" s="46"/>
      <c r="S812" s="46"/>
      <c r="T812" s="46"/>
      <c r="U812" s="19" t="b">
        <f>N812&gt;___Summary!B815</f>
        <v>0</v>
      </c>
      <c r="X812" s="43">
        <f t="shared" si="37"/>
        <v>0</v>
      </c>
      <c r="Y812" s="43">
        <f t="shared" si="38"/>
        <v>0</v>
      </c>
    </row>
    <row r="813" spans="1:25" ht="35.1" customHeight="1" x14ac:dyDescent="0.2">
      <c r="A813" s="44"/>
      <c r="B813" s="44"/>
      <c r="C813" s="44"/>
      <c r="D813" s="44"/>
      <c r="E813" s="44"/>
      <c r="F813" s="44"/>
      <c r="G813" s="89"/>
      <c r="H813" s="45"/>
      <c r="I813" s="47"/>
      <c r="J813" s="46"/>
      <c r="K813" s="47"/>
      <c r="L813" s="47"/>
      <c r="M813" s="48"/>
      <c r="N813" s="46"/>
      <c r="O813" s="44"/>
      <c r="P813" s="47"/>
      <c r="Q813" s="46"/>
      <c r="R813" s="46"/>
      <c r="S813" s="46"/>
      <c r="T813" s="46"/>
      <c r="U813" s="19" t="b">
        <f>N813&gt;___Summary!B816</f>
        <v>0</v>
      </c>
      <c r="X813" s="43">
        <f t="shared" si="37"/>
        <v>0</v>
      </c>
      <c r="Y813" s="43">
        <f t="shared" si="38"/>
        <v>0</v>
      </c>
    </row>
    <row r="814" spans="1:25" ht="35.1" customHeight="1" x14ac:dyDescent="0.2">
      <c r="A814" s="44"/>
      <c r="B814" s="44"/>
      <c r="C814" s="44"/>
      <c r="D814" s="44"/>
      <c r="E814" s="44"/>
      <c r="F814" s="44"/>
      <c r="G814" s="89"/>
      <c r="H814" s="45"/>
      <c r="I814" s="47"/>
      <c r="J814" s="46"/>
      <c r="K814" s="47"/>
      <c r="L814" s="47"/>
      <c r="M814" s="48"/>
      <c r="N814" s="46"/>
      <c r="O814" s="44"/>
      <c r="P814" s="47"/>
      <c r="Q814" s="46"/>
      <c r="R814" s="46"/>
      <c r="S814" s="46"/>
      <c r="T814" s="46"/>
      <c r="U814" s="19" t="b">
        <f>N814&gt;___Summary!B817</f>
        <v>0</v>
      </c>
      <c r="X814" s="43">
        <f t="shared" si="37"/>
        <v>0</v>
      </c>
      <c r="Y814" s="43">
        <f t="shared" si="38"/>
        <v>0</v>
      </c>
    </row>
    <row r="815" spans="1:25" ht="35.1" customHeight="1" x14ac:dyDescent="0.2">
      <c r="A815" s="44"/>
      <c r="B815" s="44"/>
      <c r="C815" s="44"/>
      <c r="D815" s="44"/>
      <c r="E815" s="44"/>
      <c r="F815" s="44"/>
      <c r="G815" s="89"/>
      <c r="H815" s="45"/>
      <c r="I815" s="47"/>
      <c r="J815" s="46"/>
      <c r="K815" s="47"/>
      <c r="L815" s="47"/>
      <c r="M815" s="48"/>
      <c r="N815" s="46"/>
      <c r="O815" s="44"/>
      <c r="P815" s="47"/>
      <c r="Q815" s="46"/>
      <c r="R815" s="46"/>
      <c r="S815" s="46"/>
      <c r="T815" s="46"/>
      <c r="U815" s="19" t="b">
        <f>N815&gt;___Summary!B818</f>
        <v>0</v>
      </c>
      <c r="X815" s="43">
        <f t="shared" si="37"/>
        <v>0</v>
      </c>
      <c r="Y815" s="43">
        <f t="shared" si="38"/>
        <v>0</v>
      </c>
    </row>
    <row r="816" spans="1:25" ht="35.1" customHeight="1" x14ac:dyDescent="0.2">
      <c r="A816" s="44"/>
      <c r="B816" s="44"/>
      <c r="C816" s="44"/>
      <c r="D816" s="44"/>
      <c r="E816" s="44"/>
      <c r="F816" s="44"/>
      <c r="G816" s="89"/>
      <c r="H816" s="45"/>
      <c r="I816" s="47"/>
      <c r="J816" s="46"/>
      <c r="K816" s="47"/>
      <c r="L816" s="47"/>
      <c r="M816" s="48"/>
      <c r="N816" s="46"/>
      <c r="O816" s="44"/>
      <c r="P816" s="47"/>
      <c r="Q816" s="46"/>
      <c r="R816" s="46"/>
      <c r="S816" s="46"/>
      <c r="T816" s="46"/>
      <c r="U816" s="19" t="b">
        <f>N816&gt;___Summary!B819</f>
        <v>0</v>
      </c>
      <c r="X816" s="43">
        <f t="shared" si="37"/>
        <v>0</v>
      </c>
      <c r="Y816" s="43">
        <f t="shared" si="38"/>
        <v>0</v>
      </c>
    </row>
    <row r="817" spans="1:25" ht="35.1" customHeight="1" x14ac:dyDescent="0.2">
      <c r="A817" s="44"/>
      <c r="B817" s="44"/>
      <c r="C817" s="44"/>
      <c r="D817" s="44"/>
      <c r="E817" s="44"/>
      <c r="F817" s="44"/>
      <c r="G817" s="89"/>
      <c r="H817" s="45"/>
      <c r="I817" s="47"/>
      <c r="J817" s="46"/>
      <c r="K817" s="47"/>
      <c r="L817" s="47"/>
      <c r="M817" s="48"/>
      <c r="N817" s="46"/>
      <c r="O817" s="44"/>
      <c r="P817" s="47"/>
      <c r="Q817" s="46"/>
      <c r="R817" s="46"/>
      <c r="S817" s="46"/>
      <c r="T817" s="46"/>
      <c r="U817" s="19" t="b">
        <f>N817&gt;___Summary!B820</f>
        <v>0</v>
      </c>
      <c r="X817" s="43">
        <f t="shared" si="37"/>
        <v>0</v>
      </c>
      <c r="Y817" s="43">
        <f t="shared" si="38"/>
        <v>0</v>
      </c>
    </row>
    <row r="818" spans="1:25" ht="35.1" customHeight="1" x14ac:dyDescent="0.2">
      <c r="A818" s="44"/>
      <c r="B818" s="44"/>
      <c r="C818" s="44"/>
      <c r="D818" s="44"/>
      <c r="E818" s="44"/>
      <c r="F818" s="44"/>
      <c r="G818" s="89"/>
      <c r="H818" s="45"/>
      <c r="I818" s="47"/>
      <c r="J818" s="46"/>
      <c r="K818" s="47"/>
      <c r="L818" s="47"/>
      <c r="M818" s="48"/>
      <c r="N818" s="46"/>
      <c r="O818" s="44"/>
      <c r="P818" s="47"/>
      <c r="Q818" s="46"/>
      <c r="R818" s="46"/>
      <c r="S818" s="46"/>
      <c r="T818" s="46"/>
      <c r="U818" s="19" t="b">
        <f>N818&gt;___Summary!B821</f>
        <v>0</v>
      </c>
      <c r="X818" s="43">
        <f t="shared" si="37"/>
        <v>0</v>
      </c>
      <c r="Y818" s="43">
        <f t="shared" si="38"/>
        <v>0</v>
      </c>
    </row>
    <row r="819" spans="1:25" ht="35.1" customHeight="1" x14ac:dyDescent="0.2">
      <c r="A819" s="44"/>
      <c r="B819" s="44"/>
      <c r="C819" s="44"/>
      <c r="D819" s="44"/>
      <c r="E819" s="44"/>
      <c r="F819" s="44"/>
      <c r="G819" s="89"/>
      <c r="H819" s="45"/>
      <c r="I819" s="47"/>
      <c r="J819" s="46"/>
      <c r="K819" s="47"/>
      <c r="L819" s="47"/>
      <c r="M819" s="48"/>
      <c r="N819" s="46"/>
      <c r="O819" s="44"/>
      <c r="P819" s="47"/>
      <c r="Q819" s="46"/>
      <c r="R819" s="46"/>
      <c r="S819" s="46"/>
      <c r="T819" s="46"/>
      <c r="U819" s="19" t="b">
        <f>N819&gt;___Summary!B822</f>
        <v>0</v>
      </c>
      <c r="X819" s="43">
        <f t="shared" si="37"/>
        <v>0</v>
      </c>
      <c r="Y819" s="43">
        <f t="shared" si="38"/>
        <v>0</v>
      </c>
    </row>
    <row r="820" spans="1:25" ht="35.1" customHeight="1" x14ac:dyDescent="0.2">
      <c r="A820" s="44"/>
      <c r="B820" s="44"/>
      <c r="C820" s="44"/>
      <c r="D820" s="44"/>
      <c r="E820" s="44"/>
      <c r="F820" s="44"/>
      <c r="G820" s="89"/>
      <c r="H820" s="45"/>
      <c r="I820" s="47"/>
      <c r="J820" s="46"/>
      <c r="K820" s="47"/>
      <c r="L820" s="47"/>
      <c r="M820" s="48"/>
      <c r="N820" s="46"/>
      <c r="O820" s="44"/>
      <c r="P820" s="47"/>
      <c r="Q820" s="46"/>
      <c r="R820" s="46"/>
      <c r="S820" s="46"/>
      <c r="T820" s="46"/>
      <c r="U820" s="19" t="b">
        <f>N820&gt;___Summary!B823</f>
        <v>0</v>
      </c>
      <c r="X820" s="43">
        <f t="shared" si="37"/>
        <v>0</v>
      </c>
      <c r="Y820" s="43">
        <f t="shared" si="38"/>
        <v>0</v>
      </c>
    </row>
    <row r="821" spans="1:25" ht="35.1" customHeight="1" x14ac:dyDescent="0.2">
      <c r="A821" s="44"/>
      <c r="B821" s="44"/>
      <c r="C821" s="44"/>
      <c r="D821" s="44"/>
      <c r="E821" s="44"/>
      <c r="F821" s="44"/>
      <c r="G821" s="89"/>
      <c r="H821" s="45"/>
      <c r="I821" s="47"/>
      <c r="J821" s="46"/>
      <c r="K821" s="47"/>
      <c r="L821" s="47"/>
      <c r="M821" s="48"/>
      <c r="N821" s="46"/>
      <c r="O821" s="44"/>
      <c r="P821" s="47"/>
      <c r="Q821" s="46"/>
      <c r="R821" s="46"/>
      <c r="S821" s="46"/>
      <c r="T821" s="46"/>
      <c r="U821" s="19" t="b">
        <f>N821&gt;___Summary!B824</f>
        <v>0</v>
      </c>
      <c r="X821" s="43">
        <f t="shared" si="37"/>
        <v>0</v>
      </c>
      <c r="Y821" s="43">
        <f t="shared" si="38"/>
        <v>0</v>
      </c>
    </row>
    <row r="822" spans="1:25" ht="35.1" customHeight="1" x14ac:dyDescent="0.2">
      <c r="A822" s="44"/>
      <c r="B822" s="44"/>
      <c r="C822" s="44"/>
      <c r="D822" s="44"/>
      <c r="E822" s="44"/>
      <c r="F822" s="44"/>
      <c r="G822" s="89"/>
      <c r="H822" s="45"/>
      <c r="I822" s="47"/>
      <c r="J822" s="46"/>
      <c r="K822" s="47"/>
      <c r="L822" s="47"/>
      <c r="M822" s="48"/>
      <c r="N822" s="46"/>
      <c r="O822" s="44"/>
      <c r="P822" s="47"/>
      <c r="Q822" s="46"/>
      <c r="R822" s="46"/>
      <c r="S822" s="46"/>
      <c r="T822" s="46"/>
      <c r="U822" s="19" t="b">
        <f>N822&gt;___Summary!B825</f>
        <v>0</v>
      </c>
      <c r="X822" s="43">
        <f t="shared" si="37"/>
        <v>0</v>
      </c>
      <c r="Y822" s="43">
        <f t="shared" si="38"/>
        <v>0</v>
      </c>
    </row>
    <row r="823" spans="1:25" ht="35.1" customHeight="1" x14ac:dyDescent="0.2">
      <c r="A823" s="44"/>
      <c r="B823" s="44"/>
      <c r="C823" s="44"/>
      <c r="D823" s="44"/>
      <c r="E823" s="44"/>
      <c r="F823" s="44"/>
      <c r="G823" s="89"/>
      <c r="H823" s="45"/>
      <c r="I823" s="47"/>
      <c r="J823" s="46"/>
      <c r="K823" s="47"/>
      <c r="L823" s="47"/>
      <c r="M823" s="48"/>
      <c r="N823" s="46"/>
      <c r="O823" s="44"/>
      <c r="P823" s="47"/>
      <c r="Q823" s="46"/>
      <c r="R823" s="46"/>
      <c r="S823" s="46"/>
      <c r="T823" s="46"/>
      <c r="U823" s="19" t="b">
        <f>N823&gt;___Summary!B826</f>
        <v>0</v>
      </c>
      <c r="X823" s="43">
        <f t="shared" si="37"/>
        <v>0</v>
      </c>
      <c r="Y823" s="43">
        <f t="shared" si="38"/>
        <v>0</v>
      </c>
    </row>
    <row r="824" spans="1:25" ht="35.1" customHeight="1" x14ac:dyDescent="0.2">
      <c r="A824" s="44"/>
      <c r="B824" s="44"/>
      <c r="C824" s="44"/>
      <c r="D824" s="44"/>
      <c r="E824" s="44"/>
      <c r="F824" s="44"/>
      <c r="G824" s="89"/>
      <c r="H824" s="45"/>
      <c r="I824" s="47"/>
      <c r="J824" s="46"/>
      <c r="K824" s="47"/>
      <c r="L824" s="47"/>
      <c r="M824" s="48"/>
      <c r="N824" s="46"/>
      <c r="O824" s="44"/>
      <c r="P824" s="47"/>
      <c r="Q824" s="46"/>
      <c r="R824" s="46"/>
      <c r="S824" s="46"/>
      <c r="T824" s="46"/>
      <c r="U824" s="19" t="b">
        <f>N824&gt;___Summary!B827</f>
        <v>0</v>
      </c>
      <c r="X824" s="43">
        <f t="shared" si="37"/>
        <v>0</v>
      </c>
      <c r="Y824" s="43">
        <f t="shared" si="38"/>
        <v>0</v>
      </c>
    </row>
    <row r="825" spans="1:25" ht="35.1" customHeight="1" x14ac:dyDescent="0.2">
      <c r="A825" s="44"/>
      <c r="B825" s="44"/>
      <c r="C825" s="44"/>
      <c r="D825" s="44"/>
      <c r="E825" s="44"/>
      <c r="F825" s="44"/>
      <c r="G825" s="89"/>
      <c r="H825" s="45"/>
      <c r="I825" s="47"/>
      <c r="J825" s="46"/>
      <c r="K825" s="47"/>
      <c r="L825" s="47"/>
      <c r="M825" s="48"/>
      <c r="N825" s="46"/>
      <c r="O825" s="44"/>
      <c r="P825" s="47"/>
      <c r="Q825" s="46"/>
      <c r="R825" s="46"/>
      <c r="S825" s="46"/>
      <c r="T825" s="46"/>
      <c r="U825" s="19" t="b">
        <f>N825&gt;___Summary!B828</f>
        <v>0</v>
      </c>
      <c r="X825" s="43">
        <f t="shared" si="37"/>
        <v>0</v>
      </c>
      <c r="Y825" s="43">
        <f t="shared" si="38"/>
        <v>0</v>
      </c>
    </row>
    <row r="826" spans="1:25" ht="35.1" customHeight="1" x14ac:dyDescent="0.2">
      <c r="A826" s="44"/>
      <c r="B826" s="44"/>
      <c r="C826" s="44"/>
      <c r="D826" s="44"/>
      <c r="E826" s="44"/>
      <c r="F826" s="44"/>
      <c r="G826" s="89"/>
      <c r="H826" s="45"/>
      <c r="I826" s="47"/>
      <c r="J826" s="46"/>
      <c r="K826" s="47"/>
      <c r="L826" s="47"/>
      <c r="M826" s="48"/>
      <c r="N826" s="46"/>
      <c r="O826" s="44"/>
      <c r="P826" s="47"/>
      <c r="Q826" s="46"/>
      <c r="R826" s="46"/>
      <c r="S826" s="46"/>
      <c r="T826" s="46"/>
      <c r="U826" s="19" t="b">
        <f>N826&gt;___Summary!B829</f>
        <v>0</v>
      </c>
      <c r="X826" s="43">
        <f t="shared" si="37"/>
        <v>0</v>
      </c>
      <c r="Y826" s="43">
        <f t="shared" si="38"/>
        <v>0</v>
      </c>
    </row>
    <row r="827" spans="1:25" ht="35.1" customHeight="1" x14ac:dyDescent="0.2">
      <c r="A827" s="44"/>
      <c r="B827" s="44"/>
      <c r="C827" s="44"/>
      <c r="D827" s="44"/>
      <c r="E827" s="44"/>
      <c r="F827" s="44"/>
      <c r="G827" s="89"/>
      <c r="H827" s="45"/>
      <c r="I827" s="47"/>
      <c r="J827" s="46"/>
      <c r="K827" s="47"/>
      <c r="L827" s="47"/>
      <c r="M827" s="48"/>
      <c r="N827" s="46"/>
      <c r="O827" s="44"/>
      <c r="P827" s="47"/>
      <c r="Q827" s="46"/>
      <c r="R827" s="46"/>
      <c r="S827" s="46"/>
      <c r="T827" s="46"/>
      <c r="U827" s="19" t="b">
        <f>N827&gt;___Summary!B830</f>
        <v>0</v>
      </c>
      <c r="X827" s="43">
        <f t="shared" si="37"/>
        <v>0</v>
      </c>
      <c r="Y827" s="43">
        <f t="shared" si="38"/>
        <v>0</v>
      </c>
    </row>
    <row r="828" spans="1:25" ht="35.1" customHeight="1" x14ac:dyDescent="0.2">
      <c r="A828" s="44"/>
      <c r="B828" s="44"/>
      <c r="C828" s="44"/>
      <c r="D828" s="44"/>
      <c r="E828" s="44"/>
      <c r="F828" s="44"/>
      <c r="G828" s="89"/>
      <c r="H828" s="45"/>
      <c r="I828" s="47"/>
      <c r="J828" s="46"/>
      <c r="K828" s="47"/>
      <c r="L828" s="47"/>
      <c r="M828" s="48"/>
      <c r="N828" s="46"/>
      <c r="O828" s="44"/>
      <c r="P828" s="47"/>
      <c r="Q828" s="46"/>
      <c r="R828" s="46"/>
      <c r="S828" s="46"/>
      <c r="T828" s="46"/>
      <c r="U828" s="19" t="b">
        <f>N828&gt;___Summary!B831</f>
        <v>0</v>
      </c>
      <c r="X828" s="43">
        <f t="shared" si="37"/>
        <v>0</v>
      </c>
      <c r="Y828" s="43">
        <f t="shared" si="38"/>
        <v>0</v>
      </c>
    </row>
    <row r="829" spans="1:25" ht="35.1" customHeight="1" x14ac:dyDescent="0.2">
      <c r="A829" s="44"/>
      <c r="B829" s="44"/>
      <c r="C829" s="44"/>
      <c r="D829" s="44"/>
      <c r="E829" s="44"/>
      <c r="F829" s="44"/>
      <c r="G829" s="89"/>
      <c r="H829" s="45"/>
      <c r="I829" s="47"/>
      <c r="J829" s="46"/>
      <c r="K829" s="47"/>
      <c r="L829" s="47"/>
      <c r="M829" s="48"/>
      <c r="N829" s="46"/>
      <c r="O829" s="44"/>
      <c r="P829" s="47"/>
      <c r="Q829" s="46"/>
      <c r="R829" s="46"/>
      <c r="S829" s="46"/>
      <c r="T829" s="46"/>
      <c r="U829" s="19" t="b">
        <f>N829&gt;___Summary!B832</f>
        <v>0</v>
      </c>
      <c r="X829" s="43">
        <f t="shared" si="37"/>
        <v>0</v>
      </c>
      <c r="Y829" s="43">
        <f t="shared" si="38"/>
        <v>0</v>
      </c>
    </row>
    <row r="830" spans="1:25" ht="35.1" customHeight="1" x14ac:dyDescent="0.2">
      <c r="A830" s="44"/>
      <c r="B830" s="44"/>
      <c r="C830" s="44"/>
      <c r="D830" s="44"/>
      <c r="E830" s="44"/>
      <c r="F830" s="44"/>
      <c r="G830" s="89"/>
      <c r="H830" s="45"/>
      <c r="I830" s="47"/>
      <c r="J830" s="46"/>
      <c r="K830" s="47"/>
      <c r="L830" s="47"/>
      <c r="M830" s="48"/>
      <c r="N830" s="46"/>
      <c r="O830" s="44"/>
      <c r="P830" s="47"/>
      <c r="Q830" s="46"/>
      <c r="R830" s="46"/>
      <c r="S830" s="46"/>
      <c r="T830" s="46"/>
      <c r="U830" s="19" t="b">
        <f>N830&gt;___Summary!B833</f>
        <v>0</v>
      </c>
      <c r="X830" s="43">
        <f t="shared" si="37"/>
        <v>0</v>
      </c>
      <c r="Y830" s="43">
        <f t="shared" si="38"/>
        <v>0</v>
      </c>
    </row>
    <row r="831" spans="1:25" ht="35.1" customHeight="1" x14ac:dyDescent="0.2">
      <c r="A831" s="44"/>
      <c r="B831" s="44"/>
      <c r="C831" s="44"/>
      <c r="D831" s="44"/>
      <c r="E831" s="44"/>
      <c r="F831" s="44"/>
      <c r="G831" s="89"/>
      <c r="H831" s="45"/>
      <c r="I831" s="47"/>
      <c r="J831" s="46"/>
      <c r="K831" s="47"/>
      <c r="L831" s="47"/>
      <c r="M831" s="48"/>
      <c r="N831" s="46"/>
      <c r="O831" s="44"/>
      <c r="P831" s="47"/>
      <c r="Q831" s="46"/>
      <c r="R831" s="46"/>
      <c r="S831" s="46"/>
      <c r="T831" s="46"/>
      <c r="U831" s="19" t="b">
        <f>N831&gt;___Summary!B834</f>
        <v>0</v>
      </c>
      <c r="X831" s="43">
        <f t="shared" si="37"/>
        <v>0</v>
      </c>
      <c r="Y831" s="43">
        <f t="shared" si="38"/>
        <v>0</v>
      </c>
    </row>
    <row r="832" spans="1:25" ht="35.1" customHeight="1" x14ac:dyDescent="0.2">
      <c r="A832" s="44"/>
      <c r="B832" s="44"/>
      <c r="C832" s="44"/>
      <c r="D832" s="44"/>
      <c r="E832" s="44"/>
      <c r="F832" s="44"/>
      <c r="G832" s="89"/>
      <c r="H832" s="45"/>
      <c r="I832" s="47"/>
      <c r="J832" s="46"/>
      <c r="K832" s="47"/>
      <c r="L832" s="47"/>
      <c r="M832" s="48"/>
      <c r="N832" s="46"/>
      <c r="O832" s="44"/>
      <c r="P832" s="47"/>
      <c r="Q832" s="46"/>
      <c r="R832" s="46"/>
      <c r="S832" s="46"/>
      <c r="T832" s="46"/>
      <c r="U832" s="19" t="b">
        <f>N832&gt;___Summary!B835</f>
        <v>0</v>
      </c>
      <c r="X832" s="43">
        <f t="shared" si="37"/>
        <v>0</v>
      </c>
      <c r="Y832" s="43">
        <f t="shared" si="38"/>
        <v>0</v>
      </c>
    </row>
    <row r="833" spans="1:25" ht="35.1" customHeight="1" x14ac:dyDescent="0.2">
      <c r="A833" s="44"/>
      <c r="B833" s="44"/>
      <c r="C833" s="44"/>
      <c r="D833" s="44"/>
      <c r="E833" s="44"/>
      <c r="F833" s="44"/>
      <c r="G833" s="89"/>
      <c r="H833" s="45"/>
      <c r="I833" s="47"/>
      <c r="J833" s="46"/>
      <c r="K833" s="47"/>
      <c r="L833" s="47"/>
      <c r="M833" s="48"/>
      <c r="N833" s="46"/>
      <c r="O833" s="44"/>
      <c r="P833" s="47"/>
      <c r="Q833" s="46"/>
      <c r="R833" s="46"/>
      <c r="S833" s="46"/>
      <c r="T833" s="46"/>
      <c r="U833" s="19" t="b">
        <f>N833&gt;___Summary!B836</f>
        <v>0</v>
      </c>
      <c r="X833" s="43">
        <f t="shared" si="37"/>
        <v>0</v>
      </c>
      <c r="Y833" s="43">
        <f t="shared" si="38"/>
        <v>0</v>
      </c>
    </row>
    <row r="834" spans="1:25" ht="35.1" customHeight="1" x14ac:dyDescent="0.2">
      <c r="A834" s="44"/>
      <c r="B834" s="44"/>
      <c r="C834" s="44"/>
      <c r="D834" s="44"/>
      <c r="E834" s="44"/>
      <c r="F834" s="44"/>
      <c r="G834" s="89"/>
      <c r="H834" s="45"/>
      <c r="I834" s="47"/>
      <c r="J834" s="46"/>
      <c r="K834" s="47"/>
      <c r="L834" s="47"/>
      <c r="M834" s="48"/>
      <c r="N834" s="46"/>
      <c r="O834" s="44"/>
      <c r="P834" s="47"/>
      <c r="Q834" s="46"/>
      <c r="R834" s="46"/>
      <c r="S834" s="46"/>
      <c r="T834" s="46"/>
      <c r="U834" s="19" t="b">
        <f>N834&gt;___Summary!B837</f>
        <v>0</v>
      </c>
      <c r="X834" s="43">
        <f t="shared" si="37"/>
        <v>0</v>
      </c>
      <c r="Y834" s="43">
        <f t="shared" si="38"/>
        <v>0</v>
      </c>
    </row>
    <row r="835" spans="1:25" ht="35.1" customHeight="1" x14ac:dyDescent="0.2">
      <c r="A835" s="44"/>
      <c r="B835" s="44"/>
      <c r="C835" s="44"/>
      <c r="D835" s="44"/>
      <c r="E835" s="44"/>
      <c r="F835" s="44"/>
      <c r="G835" s="89"/>
      <c r="H835" s="45"/>
      <c r="I835" s="47"/>
      <c r="J835" s="46"/>
      <c r="K835" s="47"/>
      <c r="L835" s="47"/>
      <c r="M835" s="48"/>
      <c r="N835" s="46"/>
      <c r="O835" s="44"/>
      <c r="P835" s="47"/>
      <c r="Q835" s="46"/>
      <c r="R835" s="46"/>
      <c r="S835" s="46"/>
      <c r="T835" s="46"/>
      <c r="U835" s="19" t="b">
        <f>N835&gt;___Summary!B838</f>
        <v>0</v>
      </c>
      <c r="X835" s="43">
        <f t="shared" si="37"/>
        <v>0</v>
      </c>
      <c r="Y835" s="43">
        <f t="shared" si="38"/>
        <v>0</v>
      </c>
    </row>
    <row r="836" spans="1:25" ht="35.1" customHeight="1" x14ac:dyDescent="0.2">
      <c r="A836" s="44"/>
      <c r="B836" s="44"/>
      <c r="C836" s="44"/>
      <c r="D836" s="44"/>
      <c r="E836" s="44"/>
      <c r="F836" s="44"/>
      <c r="G836" s="89"/>
      <c r="H836" s="45"/>
      <c r="I836" s="47"/>
      <c r="J836" s="46"/>
      <c r="K836" s="47"/>
      <c r="L836" s="47"/>
      <c r="M836" s="48"/>
      <c r="N836" s="46"/>
      <c r="O836" s="44"/>
      <c r="P836" s="47"/>
      <c r="Q836" s="46"/>
      <c r="R836" s="46"/>
      <c r="S836" s="46"/>
      <c r="T836" s="46"/>
      <c r="U836" s="19" t="b">
        <f>N836&gt;___Summary!B839</f>
        <v>0</v>
      </c>
      <c r="X836" s="43">
        <f t="shared" si="37"/>
        <v>0</v>
      </c>
      <c r="Y836" s="43">
        <f t="shared" si="38"/>
        <v>0</v>
      </c>
    </row>
    <row r="837" spans="1:25" ht="35.1" customHeight="1" x14ac:dyDescent="0.2">
      <c r="A837" s="44"/>
      <c r="B837" s="44"/>
      <c r="C837" s="44"/>
      <c r="D837" s="44"/>
      <c r="E837" s="44"/>
      <c r="F837" s="44"/>
      <c r="G837" s="89"/>
      <c r="H837" s="45"/>
      <c r="I837" s="47"/>
      <c r="J837" s="46"/>
      <c r="K837" s="47"/>
      <c r="L837" s="47"/>
      <c r="M837" s="48"/>
      <c r="N837" s="46"/>
      <c r="O837" s="44"/>
      <c r="P837" s="47"/>
      <c r="Q837" s="46"/>
      <c r="R837" s="46"/>
      <c r="S837" s="46"/>
      <c r="T837" s="46"/>
      <c r="U837" s="19" t="b">
        <f>N837&gt;___Summary!B840</f>
        <v>0</v>
      </c>
      <c r="X837" s="43">
        <f t="shared" si="37"/>
        <v>0</v>
      </c>
      <c r="Y837" s="43">
        <f t="shared" si="38"/>
        <v>0</v>
      </c>
    </row>
    <row r="838" spans="1:25" ht="35.1" customHeight="1" x14ac:dyDescent="0.2">
      <c r="A838" s="44"/>
      <c r="B838" s="44"/>
      <c r="C838" s="44"/>
      <c r="D838" s="44"/>
      <c r="E838" s="44"/>
      <c r="F838" s="44"/>
      <c r="G838" s="89"/>
      <c r="H838" s="45"/>
      <c r="I838" s="47"/>
      <c r="J838" s="46"/>
      <c r="K838" s="47"/>
      <c r="L838" s="47"/>
      <c r="M838" s="48"/>
      <c r="N838" s="46"/>
      <c r="O838" s="44"/>
      <c r="P838" s="47"/>
      <c r="Q838" s="46"/>
      <c r="R838" s="46"/>
      <c r="S838" s="46"/>
      <c r="T838" s="46"/>
      <c r="U838" s="19" t="b">
        <f>N838&gt;___Summary!B841</f>
        <v>0</v>
      </c>
      <c r="X838" s="43">
        <f t="shared" si="37"/>
        <v>0</v>
      </c>
      <c r="Y838" s="43">
        <f t="shared" si="38"/>
        <v>0</v>
      </c>
    </row>
    <row r="839" spans="1:25" ht="35.1" customHeight="1" x14ac:dyDescent="0.2">
      <c r="A839" s="44"/>
      <c r="B839" s="44"/>
      <c r="C839" s="44"/>
      <c r="D839" s="44"/>
      <c r="E839" s="44"/>
      <c r="F839" s="44"/>
      <c r="G839" s="89"/>
      <c r="H839" s="45"/>
      <c r="I839" s="47"/>
      <c r="J839" s="46"/>
      <c r="K839" s="47"/>
      <c r="L839" s="47"/>
      <c r="M839" s="48"/>
      <c r="N839" s="46"/>
      <c r="O839" s="44"/>
      <c r="P839" s="47"/>
      <c r="Q839" s="46"/>
      <c r="R839" s="46"/>
      <c r="S839" s="46"/>
      <c r="T839" s="46"/>
      <c r="U839" s="19" t="b">
        <f>N839&gt;___Summary!B842</f>
        <v>0</v>
      </c>
      <c r="X839" s="43">
        <f t="shared" si="37"/>
        <v>0</v>
      </c>
      <c r="Y839" s="43">
        <f t="shared" si="38"/>
        <v>0</v>
      </c>
    </row>
    <row r="840" spans="1:25" ht="35.1" customHeight="1" x14ac:dyDescent="0.2">
      <c r="A840" s="44"/>
      <c r="B840" s="44"/>
      <c r="C840" s="44"/>
      <c r="D840" s="44"/>
      <c r="E840" s="44"/>
      <c r="F840" s="44"/>
      <c r="G840" s="89"/>
      <c r="H840" s="45"/>
      <c r="I840" s="47"/>
      <c r="J840" s="46"/>
      <c r="K840" s="47"/>
      <c r="L840" s="47"/>
      <c r="M840" s="48"/>
      <c r="N840" s="46"/>
      <c r="O840" s="44"/>
      <c r="P840" s="47"/>
      <c r="Q840" s="46"/>
      <c r="R840" s="46"/>
      <c r="S840" s="46"/>
      <c r="T840" s="46"/>
      <c r="U840" s="19" t="b">
        <f>N840&gt;___Summary!B843</f>
        <v>0</v>
      </c>
      <c r="X840" s="43">
        <f t="shared" ref="X840:X903" si="39" xml:space="preserve"> IF(H840 = "Direct", G840, 0)</f>
        <v>0</v>
      </c>
      <c r="Y840" s="43">
        <f t="shared" ref="Y840:Y903" si="40" xml:space="preserve"> IF(H840 = "Indirect", G840, 0 )</f>
        <v>0</v>
      </c>
    </row>
    <row r="841" spans="1:25" ht="35.1" customHeight="1" x14ac:dyDescent="0.2">
      <c r="A841" s="44"/>
      <c r="B841" s="44"/>
      <c r="C841" s="44"/>
      <c r="D841" s="44"/>
      <c r="E841" s="44"/>
      <c r="F841" s="44"/>
      <c r="G841" s="89"/>
      <c r="H841" s="45"/>
      <c r="I841" s="47"/>
      <c r="J841" s="46"/>
      <c r="K841" s="47"/>
      <c r="L841" s="47"/>
      <c r="M841" s="48"/>
      <c r="N841" s="46"/>
      <c r="O841" s="44"/>
      <c r="P841" s="47"/>
      <c r="Q841" s="46"/>
      <c r="R841" s="46"/>
      <c r="S841" s="46"/>
      <c r="T841" s="46"/>
      <c r="U841" s="19" t="b">
        <f>N841&gt;___Summary!B844</f>
        <v>0</v>
      </c>
      <c r="X841" s="43">
        <f t="shared" si="39"/>
        <v>0</v>
      </c>
      <c r="Y841" s="43">
        <f t="shared" si="40"/>
        <v>0</v>
      </c>
    </row>
    <row r="842" spans="1:25" ht="35.1" customHeight="1" x14ac:dyDescent="0.2">
      <c r="A842" s="44"/>
      <c r="B842" s="44"/>
      <c r="C842" s="44"/>
      <c r="D842" s="44"/>
      <c r="E842" s="44"/>
      <c r="F842" s="44"/>
      <c r="G842" s="89"/>
      <c r="H842" s="45"/>
      <c r="I842" s="47"/>
      <c r="J842" s="46"/>
      <c r="K842" s="47"/>
      <c r="L842" s="47"/>
      <c r="M842" s="48"/>
      <c r="N842" s="46"/>
      <c r="O842" s="44"/>
      <c r="P842" s="47"/>
      <c r="Q842" s="46"/>
      <c r="R842" s="46"/>
      <c r="S842" s="46"/>
      <c r="T842" s="46"/>
      <c r="U842" s="19" t="b">
        <f>N842&gt;___Summary!B845</f>
        <v>0</v>
      </c>
      <c r="X842" s="43">
        <f t="shared" si="39"/>
        <v>0</v>
      </c>
      <c r="Y842" s="43">
        <f t="shared" si="40"/>
        <v>0</v>
      </c>
    </row>
    <row r="843" spans="1:25" ht="35.1" customHeight="1" x14ac:dyDescent="0.2">
      <c r="A843" s="44"/>
      <c r="B843" s="44"/>
      <c r="C843" s="44"/>
      <c r="D843" s="44"/>
      <c r="E843" s="44"/>
      <c r="F843" s="44"/>
      <c r="G843" s="89"/>
      <c r="H843" s="45"/>
      <c r="I843" s="47"/>
      <c r="J843" s="46"/>
      <c r="K843" s="47"/>
      <c r="L843" s="47"/>
      <c r="M843" s="48"/>
      <c r="N843" s="46"/>
      <c r="O843" s="44"/>
      <c r="P843" s="47"/>
      <c r="Q843" s="46"/>
      <c r="R843" s="46"/>
      <c r="S843" s="46"/>
      <c r="T843" s="46"/>
      <c r="U843" s="19" t="b">
        <f>N843&gt;___Summary!B846</f>
        <v>0</v>
      </c>
      <c r="X843" s="43">
        <f t="shared" si="39"/>
        <v>0</v>
      </c>
      <c r="Y843" s="43">
        <f t="shared" si="40"/>
        <v>0</v>
      </c>
    </row>
    <row r="844" spans="1:25" ht="35.1" customHeight="1" x14ac:dyDescent="0.2">
      <c r="A844" s="44"/>
      <c r="B844" s="44"/>
      <c r="C844" s="44"/>
      <c r="D844" s="44"/>
      <c r="E844" s="44"/>
      <c r="F844" s="44"/>
      <c r="G844" s="89"/>
      <c r="H844" s="45"/>
      <c r="I844" s="47"/>
      <c r="J844" s="46"/>
      <c r="K844" s="47"/>
      <c r="L844" s="47"/>
      <c r="M844" s="48"/>
      <c r="N844" s="46"/>
      <c r="O844" s="44"/>
      <c r="P844" s="47"/>
      <c r="Q844" s="46"/>
      <c r="R844" s="46"/>
      <c r="S844" s="46"/>
      <c r="T844" s="46"/>
      <c r="U844" s="19" t="b">
        <f>N844&gt;___Summary!B847</f>
        <v>0</v>
      </c>
      <c r="X844" s="43">
        <f t="shared" si="39"/>
        <v>0</v>
      </c>
      <c r="Y844" s="43">
        <f t="shared" si="40"/>
        <v>0</v>
      </c>
    </row>
    <row r="845" spans="1:25" ht="35.1" customHeight="1" x14ac:dyDescent="0.2">
      <c r="A845" s="44"/>
      <c r="B845" s="44"/>
      <c r="C845" s="44"/>
      <c r="D845" s="44"/>
      <c r="E845" s="44"/>
      <c r="F845" s="44"/>
      <c r="G845" s="89"/>
      <c r="H845" s="45"/>
      <c r="I845" s="47"/>
      <c r="J845" s="46"/>
      <c r="K845" s="47"/>
      <c r="L845" s="47"/>
      <c r="M845" s="48"/>
      <c r="N845" s="46"/>
      <c r="O845" s="44"/>
      <c r="P845" s="47"/>
      <c r="Q845" s="46"/>
      <c r="R845" s="46"/>
      <c r="S845" s="46"/>
      <c r="T845" s="46"/>
      <c r="U845" s="19" t="b">
        <f>N845&gt;___Summary!B848</f>
        <v>0</v>
      </c>
      <c r="X845" s="43">
        <f t="shared" si="39"/>
        <v>0</v>
      </c>
      <c r="Y845" s="43">
        <f t="shared" si="40"/>
        <v>0</v>
      </c>
    </row>
    <row r="846" spans="1:25" ht="35.1" customHeight="1" x14ac:dyDescent="0.2">
      <c r="A846" s="44"/>
      <c r="B846" s="44"/>
      <c r="C846" s="44"/>
      <c r="D846" s="44"/>
      <c r="E846" s="44"/>
      <c r="F846" s="44"/>
      <c r="G846" s="89"/>
      <c r="H846" s="45"/>
      <c r="I846" s="47"/>
      <c r="J846" s="46"/>
      <c r="K846" s="47"/>
      <c r="L846" s="47"/>
      <c r="M846" s="48"/>
      <c r="N846" s="46"/>
      <c r="O846" s="44"/>
      <c r="P846" s="47"/>
      <c r="Q846" s="46"/>
      <c r="R846" s="46"/>
      <c r="S846" s="46"/>
      <c r="T846" s="46"/>
      <c r="U846" s="19" t="b">
        <f>N846&gt;___Summary!B849</f>
        <v>0</v>
      </c>
      <c r="X846" s="43">
        <f t="shared" si="39"/>
        <v>0</v>
      </c>
      <c r="Y846" s="43">
        <f t="shared" si="40"/>
        <v>0</v>
      </c>
    </row>
    <row r="847" spans="1:25" ht="35.1" customHeight="1" x14ac:dyDescent="0.2">
      <c r="A847" s="44"/>
      <c r="B847" s="44"/>
      <c r="C847" s="44"/>
      <c r="D847" s="44"/>
      <c r="E847" s="44"/>
      <c r="F847" s="44"/>
      <c r="G847" s="89"/>
      <c r="H847" s="45"/>
      <c r="I847" s="47"/>
      <c r="J847" s="46"/>
      <c r="K847" s="47"/>
      <c r="L847" s="47"/>
      <c r="M847" s="48"/>
      <c r="N847" s="46"/>
      <c r="O847" s="44"/>
      <c r="P847" s="47"/>
      <c r="Q847" s="46"/>
      <c r="R847" s="46"/>
      <c r="S847" s="46"/>
      <c r="T847" s="46"/>
      <c r="U847" s="19" t="b">
        <f>N847&gt;___Summary!B850</f>
        <v>0</v>
      </c>
      <c r="X847" s="43">
        <f t="shared" si="39"/>
        <v>0</v>
      </c>
      <c r="Y847" s="43">
        <f t="shared" si="40"/>
        <v>0</v>
      </c>
    </row>
    <row r="848" spans="1:25" ht="35.1" customHeight="1" x14ac:dyDescent="0.2">
      <c r="A848" s="44"/>
      <c r="B848" s="44"/>
      <c r="C848" s="44"/>
      <c r="D848" s="44"/>
      <c r="E848" s="44"/>
      <c r="F848" s="44"/>
      <c r="G848" s="89"/>
      <c r="H848" s="45"/>
      <c r="I848" s="47"/>
      <c r="J848" s="46"/>
      <c r="K848" s="47"/>
      <c r="L848" s="47"/>
      <c r="M848" s="48"/>
      <c r="N848" s="46"/>
      <c r="O848" s="44"/>
      <c r="P848" s="47"/>
      <c r="Q848" s="46"/>
      <c r="R848" s="46"/>
      <c r="S848" s="46"/>
      <c r="T848" s="46"/>
      <c r="U848" s="19" t="b">
        <f>N848&gt;___Summary!B851</f>
        <v>0</v>
      </c>
      <c r="X848" s="43">
        <f t="shared" si="39"/>
        <v>0</v>
      </c>
      <c r="Y848" s="43">
        <f t="shared" si="40"/>
        <v>0</v>
      </c>
    </row>
    <row r="849" spans="1:25" ht="35.1" customHeight="1" x14ac:dyDescent="0.2">
      <c r="A849" s="44"/>
      <c r="B849" s="44"/>
      <c r="C849" s="44"/>
      <c r="D849" s="44"/>
      <c r="E849" s="44"/>
      <c r="F849" s="44"/>
      <c r="G849" s="89"/>
      <c r="H849" s="45"/>
      <c r="I849" s="47"/>
      <c r="J849" s="46"/>
      <c r="K849" s="47"/>
      <c r="L849" s="47"/>
      <c r="M849" s="48"/>
      <c r="N849" s="46"/>
      <c r="O849" s="44"/>
      <c r="P849" s="47"/>
      <c r="Q849" s="46"/>
      <c r="R849" s="46"/>
      <c r="S849" s="46"/>
      <c r="T849" s="46"/>
      <c r="U849" s="19" t="b">
        <f>N849&gt;___Summary!B852</f>
        <v>0</v>
      </c>
      <c r="X849" s="43">
        <f t="shared" si="39"/>
        <v>0</v>
      </c>
      <c r="Y849" s="43">
        <f t="shared" si="40"/>
        <v>0</v>
      </c>
    </row>
    <row r="850" spans="1:25" ht="35.1" customHeight="1" x14ac:dyDescent="0.2">
      <c r="A850" s="44"/>
      <c r="B850" s="44"/>
      <c r="C850" s="44"/>
      <c r="D850" s="44"/>
      <c r="E850" s="44"/>
      <c r="F850" s="44"/>
      <c r="G850" s="89"/>
      <c r="H850" s="45"/>
      <c r="I850" s="47"/>
      <c r="J850" s="46"/>
      <c r="K850" s="47"/>
      <c r="L850" s="47"/>
      <c r="M850" s="48"/>
      <c r="N850" s="46"/>
      <c r="O850" s="44"/>
      <c r="P850" s="47"/>
      <c r="Q850" s="46"/>
      <c r="R850" s="46"/>
      <c r="S850" s="46"/>
      <c r="T850" s="46"/>
      <c r="U850" s="19" t="b">
        <f>N850&gt;___Summary!B853</f>
        <v>0</v>
      </c>
      <c r="X850" s="43">
        <f t="shared" si="39"/>
        <v>0</v>
      </c>
      <c r="Y850" s="43">
        <f t="shared" si="40"/>
        <v>0</v>
      </c>
    </row>
    <row r="851" spans="1:25" ht="35.1" customHeight="1" x14ac:dyDescent="0.2">
      <c r="A851" s="44"/>
      <c r="B851" s="44"/>
      <c r="C851" s="44"/>
      <c r="D851" s="44"/>
      <c r="E851" s="44"/>
      <c r="F851" s="44"/>
      <c r="G851" s="89"/>
      <c r="H851" s="45"/>
      <c r="I851" s="47"/>
      <c r="J851" s="46"/>
      <c r="K851" s="47"/>
      <c r="L851" s="47"/>
      <c r="M851" s="48"/>
      <c r="N851" s="46"/>
      <c r="O851" s="44"/>
      <c r="P851" s="47"/>
      <c r="Q851" s="46"/>
      <c r="R851" s="46"/>
      <c r="S851" s="46"/>
      <c r="T851" s="46"/>
      <c r="U851" s="19" t="b">
        <f>N851&gt;___Summary!B854</f>
        <v>0</v>
      </c>
      <c r="X851" s="43">
        <f t="shared" si="39"/>
        <v>0</v>
      </c>
      <c r="Y851" s="43">
        <f t="shared" si="40"/>
        <v>0</v>
      </c>
    </row>
    <row r="852" spans="1:25" ht="35.1" customHeight="1" x14ac:dyDescent="0.2">
      <c r="A852" s="44"/>
      <c r="B852" s="44"/>
      <c r="C852" s="44"/>
      <c r="D852" s="44"/>
      <c r="E852" s="44"/>
      <c r="F852" s="44"/>
      <c r="G852" s="89"/>
      <c r="H852" s="45"/>
      <c r="I852" s="47"/>
      <c r="J852" s="46"/>
      <c r="K852" s="47"/>
      <c r="L852" s="47"/>
      <c r="M852" s="48"/>
      <c r="N852" s="46"/>
      <c r="O852" s="44"/>
      <c r="P852" s="47"/>
      <c r="Q852" s="46"/>
      <c r="R852" s="46"/>
      <c r="S852" s="46"/>
      <c r="T852" s="46"/>
      <c r="U852" s="19" t="b">
        <f>N852&gt;___Summary!B855</f>
        <v>0</v>
      </c>
      <c r="X852" s="43">
        <f t="shared" si="39"/>
        <v>0</v>
      </c>
      <c r="Y852" s="43">
        <f t="shared" si="40"/>
        <v>0</v>
      </c>
    </row>
    <row r="853" spans="1:25" ht="35.1" customHeight="1" x14ac:dyDescent="0.2">
      <c r="A853" s="44"/>
      <c r="B853" s="44"/>
      <c r="C853" s="44"/>
      <c r="D853" s="44"/>
      <c r="E853" s="44"/>
      <c r="F853" s="44"/>
      <c r="G853" s="89"/>
      <c r="H853" s="45"/>
      <c r="I853" s="47"/>
      <c r="J853" s="46"/>
      <c r="K853" s="47"/>
      <c r="L853" s="47"/>
      <c r="M853" s="48"/>
      <c r="N853" s="46"/>
      <c r="O853" s="44"/>
      <c r="P853" s="47"/>
      <c r="Q853" s="46"/>
      <c r="R853" s="46"/>
      <c r="S853" s="46"/>
      <c r="T853" s="46"/>
      <c r="U853" s="19" t="b">
        <f>N853&gt;___Summary!B856</f>
        <v>0</v>
      </c>
      <c r="X853" s="43">
        <f t="shared" si="39"/>
        <v>0</v>
      </c>
      <c r="Y853" s="43">
        <f t="shared" si="40"/>
        <v>0</v>
      </c>
    </row>
    <row r="854" spans="1:25" ht="35.1" customHeight="1" x14ac:dyDescent="0.2">
      <c r="A854" s="44"/>
      <c r="B854" s="44"/>
      <c r="C854" s="44"/>
      <c r="D854" s="44"/>
      <c r="E854" s="44"/>
      <c r="F854" s="44"/>
      <c r="G854" s="89"/>
      <c r="H854" s="45"/>
      <c r="I854" s="47"/>
      <c r="J854" s="46"/>
      <c r="K854" s="47"/>
      <c r="L854" s="47"/>
      <c r="M854" s="48"/>
      <c r="N854" s="46"/>
      <c r="O854" s="44"/>
      <c r="P854" s="47"/>
      <c r="Q854" s="46"/>
      <c r="R854" s="46"/>
      <c r="S854" s="46"/>
      <c r="T854" s="46"/>
      <c r="U854" s="19" t="b">
        <f>N854&gt;___Summary!B857</f>
        <v>0</v>
      </c>
      <c r="X854" s="43">
        <f t="shared" si="39"/>
        <v>0</v>
      </c>
      <c r="Y854" s="43">
        <f t="shared" si="40"/>
        <v>0</v>
      </c>
    </row>
    <row r="855" spans="1:25" ht="35.1" customHeight="1" x14ac:dyDescent="0.2">
      <c r="A855" s="44"/>
      <c r="B855" s="44"/>
      <c r="C855" s="44"/>
      <c r="D855" s="44"/>
      <c r="E855" s="44"/>
      <c r="F855" s="44"/>
      <c r="G855" s="89"/>
      <c r="H855" s="45"/>
      <c r="I855" s="47"/>
      <c r="J855" s="46"/>
      <c r="K855" s="47"/>
      <c r="L855" s="47"/>
      <c r="M855" s="48"/>
      <c r="N855" s="46"/>
      <c r="O855" s="44"/>
      <c r="P855" s="47"/>
      <c r="Q855" s="46"/>
      <c r="R855" s="46"/>
      <c r="S855" s="46"/>
      <c r="T855" s="46"/>
      <c r="U855" s="19" t="b">
        <f>N855&gt;___Summary!B858</f>
        <v>0</v>
      </c>
      <c r="X855" s="43">
        <f t="shared" si="39"/>
        <v>0</v>
      </c>
      <c r="Y855" s="43">
        <f t="shared" si="40"/>
        <v>0</v>
      </c>
    </row>
    <row r="856" spans="1:25" ht="35.1" customHeight="1" x14ac:dyDescent="0.2">
      <c r="A856" s="44"/>
      <c r="B856" s="44"/>
      <c r="C856" s="44"/>
      <c r="D856" s="44"/>
      <c r="E856" s="44"/>
      <c r="F856" s="44"/>
      <c r="G856" s="89"/>
      <c r="H856" s="45"/>
      <c r="I856" s="47"/>
      <c r="J856" s="46"/>
      <c r="K856" s="47"/>
      <c r="L856" s="47"/>
      <c r="M856" s="48"/>
      <c r="N856" s="46"/>
      <c r="O856" s="44"/>
      <c r="P856" s="47"/>
      <c r="Q856" s="46"/>
      <c r="R856" s="46"/>
      <c r="S856" s="46"/>
      <c r="T856" s="46"/>
      <c r="U856" s="19" t="b">
        <f>N856&gt;___Summary!B859</f>
        <v>0</v>
      </c>
      <c r="X856" s="43">
        <f t="shared" si="39"/>
        <v>0</v>
      </c>
      <c r="Y856" s="43">
        <f t="shared" si="40"/>
        <v>0</v>
      </c>
    </row>
    <row r="857" spans="1:25" ht="35.1" customHeight="1" x14ac:dyDescent="0.2">
      <c r="A857" s="44"/>
      <c r="B857" s="44"/>
      <c r="C857" s="44"/>
      <c r="D857" s="44"/>
      <c r="E857" s="44"/>
      <c r="F857" s="44"/>
      <c r="G857" s="89"/>
      <c r="H857" s="45"/>
      <c r="I857" s="47"/>
      <c r="J857" s="46"/>
      <c r="K857" s="47"/>
      <c r="L857" s="47"/>
      <c r="M857" s="48"/>
      <c r="N857" s="46"/>
      <c r="O857" s="44"/>
      <c r="P857" s="47"/>
      <c r="Q857" s="46"/>
      <c r="R857" s="46"/>
      <c r="S857" s="46"/>
      <c r="T857" s="46"/>
      <c r="U857" s="19" t="b">
        <f>N857&gt;___Summary!B860</f>
        <v>0</v>
      </c>
      <c r="X857" s="43">
        <f t="shared" si="39"/>
        <v>0</v>
      </c>
      <c r="Y857" s="43">
        <f t="shared" si="40"/>
        <v>0</v>
      </c>
    </row>
    <row r="858" spans="1:25" ht="35.1" customHeight="1" x14ac:dyDescent="0.2">
      <c r="A858" s="44"/>
      <c r="B858" s="44"/>
      <c r="C858" s="44"/>
      <c r="D858" s="44"/>
      <c r="E858" s="44"/>
      <c r="F858" s="44"/>
      <c r="G858" s="89"/>
      <c r="H858" s="45"/>
      <c r="I858" s="47"/>
      <c r="J858" s="46"/>
      <c r="K858" s="47"/>
      <c r="L858" s="47"/>
      <c r="M858" s="48"/>
      <c r="N858" s="46"/>
      <c r="O858" s="44"/>
      <c r="P858" s="47"/>
      <c r="Q858" s="46"/>
      <c r="R858" s="46"/>
      <c r="S858" s="46"/>
      <c r="T858" s="46"/>
      <c r="U858" s="19" t="b">
        <f>N858&gt;___Summary!B861</f>
        <v>0</v>
      </c>
      <c r="X858" s="43">
        <f t="shared" si="39"/>
        <v>0</v>
      </c>
      <c r="Y858" s="43">
        <f t="shared" si="40"/>
        <v>0</v>
      </c>
    </row>
    <row r="859" spans="1:25" ht="35.1" customHeight="1" x14ac:dyDescent="0.2">
      <c r="A859" s="44"/>
      <c r="B859" s="44"/>
      <c r="C859" s="44"/>
      <c r="D859" s="44"/>
      <c r="E859" s="44"/>
      <c r="F859" s="44"/>
      <c r="G859" s="89"/>
      <c r="H859" s="45"/>
      <c r="I859" s="47"/>
      <c r="J859" s="46"/>
      <c r="K859" s="47"/>
      <c r="L859" s="47"/>
      <c r="M859" s="48"/>
      <c r="N859" s="46"/>
      <c r="O859" s="44"/>
      <c r="P859" s="47"/>
      <c r="Q859" s="46"/>
      <c r="R859" s="46"/>
      <c r="S859" s="46"/>
      <c r="T859" s="46"/>
      <c r="U859" s="19" t="b">
        <f>N859&gt;___Summary!B862</f>
        <v>0</v>
      </c>
      <c r="X859" s="43">
        <f t="shared" si="39"/>
        <v>0</v>
      </c>
      <c r="Y859" s="43">
        <f t="shared" si="40"/>
        <v>0</v>
      </c>
    </row>
    <row r="860" spans="1:25" ht="35.1" customHeight="1" x14ac:dyDescent="0.2">
      <c r="A860" s="44"/>
      <c r="B860" s="44"/>
      <c r="C860" s="44"/>
      <c r="D860" s="44"/>
      <c r="E860" s="44"/>
      <c r="F860" s="44"/>
      <c r="G860" s="89"/>
      <c r="H860" s="45"/>
      <c r="I860" s="47"/>
      <c r="J860" s="46"/>
      <c r="K860" s="47"/>
      <c r="L860" s="47"/>
      <c r="M860" s="48"/>
      <c r="N860" s="46"/>
      <c r="O860" s="44"/>
      <c r="P860" s="47"/>
      <c r="Q860" s="46"/>
      <c r="R860" s="46"/>
      <c r="S860" s="46"/>
      <c r="T860" s="46"/>
      <c r="U860" s="19" t="b">
        <f>N860&gt;___Summary!B863</f>
        <v>0</v>
      </c>
      <c r="X860" s="43">
        <f t="shared" si="39"/>
        <v>0</v>
      </c>
      <c r="Y860" s="43">
        <f t="shared" si="40"/>
        <v>0</v>
      </c>
    </row>
    <row r="861" spans="1:25" ht="35.1" customHeight="1" x14ac:dyDescent="0.2">
      <c r="A861" s="44"/>
      <c r="B861" s="44"/>
      <c r="C861" s="44"/>
      <c r="D861" s="44"/>
      <c r="E861" s="44"/>
      <c r="F861" s="44"/>
      <c r="G861" s="89"/>
      <c r="H861" s="45"/>
      <c r="I861" s="47"/>
      <c r="J861" s="46"/>
      <c r="K861" s="47"/>
      <c r="L861" s="47"/>
      <c r="M861" s="48"/>
      <c r="N861" s="46"/>
      <c r="O861" s="44"/>
      <c r="P861" s="47"/>
      <c r="Q861" s="46"/>
      <c r="R861" s="46"/>
      <c r="S861" s="46"/>
      <c r="T861" s="46"/>
      <c r="U861" s="19" t="b">
        <f>N861&gt;___Summary!B864</f>
        <v>0</v>
      </c>
      <c r="X861" s="43">
        <f t="shared" si="39"/>
        <v>0</v>
      </c>
      <c r="Y861" s="43">
        <f t="shared" si="40"/>
        <v>0</v>
      </c>
    </row>
    <row r="862" spans="1:25" ht="35.1" customHeight="1" x14ac:dyDescent="0.2">
      <c r="A862" s="44"/>
      <c r="B862" s="44"/>
      <c r="C862" s="44"/>
      <c r="D862" s="44"/>
      <c r="E862" s="44"/>
      <c r="F862" s="44"/>
      <c r="G862" s="89"/>
      <c r="H862" s="45"/>
      <c r="I862" s="47"/>
      <c r="J862" s="46"/>
      <c r="K862" s="47"/>
      <c r="L862" s="47"/>
      <c r="M862" s="48"/>
      <c r="N862" s="46"/>
      <c r="O862" s="44"/>
      <c r="P862" s="47"/>
      <c r="Q862" s="46"/>
      <c r="R862" s="46"/>
      <c r="S862" s="46"/>
      <c r="T862" s="46"/>
      <c r="U862" s="19" t="b">
        <f>N862&gt;___Summary!B865</f>
        <v>0</v>
      </c>
      <c r="X862" s="43">
        <f t="shared" si="39"/>
        <v>0</v>
      </c>
      <c r="Y862" s="43">
        <f t="shared" si="40"/>
        <v>0</v>
      </c>
    </row>
    <row r="863" spans="1:25" ht="35.1" customHeight="1" x14ac:dyDescent="0.2">
      <c r="A863" s="44"/>
      <c r="B863" s="44"/>
      <c r="C863" s="44"/>
      <c r="D863" s="44"/>
      <c r="E863" s="44"/>
      <c r="F863" s="44"/>
      <c r="G863" s="89"/>
      <c r="H863" s="45"/>
      <c r="I863" s="47"/>
      <c r="J863" s="46"/>
      <c r="K863" s="47"/>
      <c r="L863" s="47"/>
      <c r="M863" s="48"/>
      <c r="N863" s="46"/>
      <c r="O863" s="44"/>
      <c r="P863" s="47"/>
      <c r="Q863" s="46"/>
      <c r="R863" s="46"/>
      <c r="S863" s="46"/>
      <c r="T863" s="46"/>
      <c r="U863" s="19" t="b">
        <f>N863&gt;___Summary!B866</f>
        <v>0</v>
      </c>
      <c r="X863" s="43">
        <f t="shared" si="39"/>
        <v>0</v>
      </c>
      <c r="Y863" s="43">
        <f t="shared" si="40"/>
        <v>0</v>
      </c>
    </row>
    <row r="864" spans="1:25" ht="35.1" customHeight="1" x14ac:dyDescent="0.2">
      <c r="A864" s="44"/>
      <c r="B864" s="44"/>
      <c r="C864" s="44"/>
      <c r="D864" s="44"/>
      <c r="E864" s="44"/>
      <c r="F864" s="44"/>
      <c r="G864" s="89"/>
      <c r="H864" s="45"/>
      <c r="I864" s="47"/>
      <c r="J864" s="46"/>
      <c r="K864" s="47"/>
      <c r="L864" s="47"/>
      <c r="M864" s="48"/>
      <c r="N864" s="46"/>
      <c r="O864" s="44"/>
      <c r="P864" s="47"/>
      <c r="Q864" s="46"/>
      <c r="R864" s="46"/>
      <c r="S864" s="46"/>
      <c r="T864" s="46"/>
      <c r="U864" s="19" t="b">
        <f>N864&gt;___Summary!B867</f>
        <v>0</v>
      </c>
      <c r="X864" s="43">
        <f t="shared" si="39"/>
        <v>0</v>
      </c>
      <c r="Y864" s="43">
        <f t="shared" si="40"/>
        <v>0</v>
      </c>
    </row>
    <row r="865" spans="1:25" ht="35.1" customHeight="1" x14ac:dyDescent="0.2">
      <c r="A865" s="44"/>
      <c r="B865" s="44"/>
      <c r="C865" s="44"/>
      <c r="D865" s="44"/>
      <c r="E865" s="44"/>
      <c r="F865" s="44"/>
      <c r="G865" s="89"/>
      <c r="H865" s="45"/>
      <c r="I865" s="47"/>
      <c r="J865" s="46"/>
      <c r="K865" s="47"/>
      <c r="L865" s="47"/>
      <c r="M865" s="48"/>
      <c r="N865" s="46"/>
      <c r="O865" s="44"/>
      <c r="P865" s="47"/>
      <c r="Q865" s="46"/>
      <c r="R865" s="46"/>
      <c r="S865" s="46"/>
      <c r="T865" s="46"/>
      <c r="U865" s="19" t="b">
        <f>N865&gt;___Summary!B868</f>
        <v>0</v>
      </c>
      <c r="X865" s="43">
        <f t="shared" si="39"/>
        <v>0</v>
      </c>
      <c r="Y865" s="43">
        <f t="shared" si="40"/>
        <v>0</v>
      </c>
    </row>
    <row r="866" spans="1:25" ht="35.1" customHeight="1" x14ac:dyDescent="0.2">
      <c r="A866" s="44"/>
      <c r="B866" s="44"/>
      <c r="C866" s="44"/>
      <c r="D866" s="44"/>
      <c r="E866" s="44"/>
      <c r="F866" s="44"/>
      <c r="G866" s="89"/>
      <c r="H866" s="45"/>
      <c r="I866" s="47"/>
      <c r="J866" s="46"/>
      <c r="K866" s="47"/>
      <c r="L866" s="47"/>
      <c r="M866" s="48"/>
      <c r="N866" s="46"/>
      <c r="O866" s="44"/>
      <c r="P866" s="47"/>
      <c r="Q866" s="46"/>
      <c r="R866" s="46"/>
      <c r="S866" s="46"/>
      <c r="T866" s="46"/>
      <c r="U866" s="19" t="b">
        <f>N866&gt;___Summary!B869</f>
        <v>0</v>
      </c>
      <c r="X866" s="43">
        <f t="shared" si="39"/>
        <v>0</v>
      </c>
      <c r="Y866" s="43">
        <f t="shared" si="40"/>
        <v>0</v>
      </c>
    </row>
    <row r="867" spans="1:25" ht="35.1" customHeight="1" x14ac:dyDescent="0.2">
      <c r="A867" s="44"/>
      <c r="B867" s="44"/>
      <c r="C867" s="44"/>
      <c r="D867" s="44"/>
      <c r="E867" s="44"/>
      <c r="F867" s="44"/>
      <c r="G867" s="89"/>
      <c r="H867" s="45"/>
      <c r="I867" s="47"/>
      <c r="J867" s="46"/>
      <c r="K867" s="47"/>
      <c r="L867" s="47"/>
      <c r="M867" s="48"/>
      <c r="N867" s="46"/>
      <c r="O867" s="44"/>
      <c r="P867" s="47"/>
      <c r="Q867" s="46"/>
      <c r="R867" s="46"/>
      <c r="S867" s="46"/>
      <c r="T867" s="46"/>
      <c r="U867" s="19" t="b">
        <f>N867&gt;___Summary!B870</f>
        <v>0</v>
      </c>
      <c r="X867" s="43">
        <f t="shared" si="39"/>
        <v>0</v>
      </c>
      <c r="Y867" s="43">
        <f t="shared" si="40"/>
        <v>0</v>
      </c>
    </row>
    <row r="868" spans="1:25" ht="35.1" customHeight="1" x14ac:dyDescent="0.2">
      <c r="A868" s="44"/>
      <c r="B868" s="44"/>
      <c r="C868" s="44"/>
      <c r="D868" s="44"/>
      <c r="E868" s="44"/>
      <c r="F868" s="44"/>
      <c r="G868" s="89"/>
      <c r="H868" s="45"/>
      <c r="I868" s="47"/>
      <c r="J868" s="46"/>
      <c r="K868" s="47"/>
      <c r="L868" s="47"/>
      <c r="M868" s="48"/>
      <c r="N868" s="46"/>
      <c r="O868" s="44"/>
      <c r="P868" s="47"/>
      <c r="Q868" s="46"/>
      <c r="R868" s="46"/>
      <c r="S868" s="46"/>
      <c r="T868" s="46"/>
      <c r="U868" s="19" t="b">
        <f>N868&gt;___Summary!B871</f>
        <v>0</v>
      </c>
      <c r="X868" s="43">
        <f t="shared" si="39"/>
        <v>0</v>
      </c>
      <c r="Y868" s="43">
        <f t="shared" si="40"/>
        <v>0</v>
      </c>
    </row>
    <row r="869" spans="1:25" ht="35.1" customHeight="1" x14ac:dyDescent="0.2">
      <c r="A869" s="44"/>
      <c r="B869" s="44"/>
      <c r="C869" s="44"/>
      <c r="D869" s="44"/>
      <c r="E869" s="44"/>
      <c r="F869" s="44"/>
      <c r="G869" s="89"/>
      <c r="H869" s="45"/>
      <c r="I869" s="47"/>
      <c r="J869" s="46"/>
      <c r="K869" s="47"/>
      <c r="L869" s="47"/>
      <c r="M869" s="48"/>
      <c r="N869" s="46"/>
      <c r="O869" s="44"/>
      <c r="P869" s="47"/>
      <c r="Q869" s="46"/>
      <c r="R869" s="46"/>
      <c r="S869" s="46"/>
      <c r="T869" s="46"/>
      <c r="U869" s="19" t="b">
        <f>N869&gt;___Summary!B872</f>
        <v>0</v>
      </c>
      <c r="X869" s="43">
        <f t="shared" si="39"/>
        <v>0</v>
      </c>
      <c r="Y869" s="43">
        <f t="shared" si="40"/>
        <v>0</v>
      </c>
    </row>
    <row r="870" spans="1:25" ht="35.1" customHeight="1" x14ac:dyDescent="0.2">
      <c r="A870" s="44"/>
      <c r="B870" s="44"/>
      <c r="C870" s="44"/>
      <c r="D870" s="44"/>
      <c r="E870" s="44"/>
      <c r="F870" s="44"/>
      <c r="G870" s="89"/>
      <c r="H870" s="45"/>
      <c r="I870" s="47"/>
      <c r="J870" s="46"/>
      <c r="K870" s="47"/>
      <c r="L870" s="47"/>
      <c r="M870" s="48"/>
      <c r="N870" s="46"/>
      <c r="O870" s="44"/>
      <c r="P870" s="47"/>
      <c r="Q870" s="46"/>
      <c r="R870" s="46"/>
      <c r="S870" s="46"/>
      <c r="T870" s="46"/>
      <c r="U870" s="19" t="b">
        <f>N870&gt;___Summary!B873</f>
        <v>0</v>
      </c>
      <c r="X870" s="43">
        <f t="shared" si="39"/>
        <v>0</v>
      </c>
      <c r="Y870" s="43">
        <f t="shared" si="40"/>
        <v>0</v>
      </c>
    </row>
    <row r="871" spans="1:25" ht="35.1" customHeight="1" x14ac:dyDescent="0.2">
      <c r="A871" s="44"/>
      <c r="B871" s="44"/>
      <c r="C871" s="44"/>
      <c r="D871" s="44"/>
      <c r="E871" s="44"/>
      <c r="F871" s="44"/>
      <c r="G871" s="89"/>
      <c r="H871" s="45"/>
      <c r="I871" s="47"/>
      <c r="J871" s="46"/>
      <c r="K871" s="47"/>
      <c r="L871" s="47"/>
      <c r="M871" s="48"/>
      <c r="N871" s="46"/>
      <c r="O871" s="44"/>
      <c r="P871" s="47"/>
      <c r="Q871" s="46"/>
      <c r="R871" s="46"/>
      <c r="S871" s="46"/>
      <c r="T871" s="46"/>
      <c r="U871" s="19" t="b">
        <f>N871&gt;___Summary!B874</f>
        <v>0</v>
      </c>
      <c r="X871" s="43">
        <f t="shared" si="39"/>
        <v>0</v>
      </c>
      <c r="Y871" s="43">
        <f t="shared" si="40"/>
        <v>0</v>
      </c>
    </row>
    <row r="872" spans="1:25" ht="35.1" customHeight="1" x14ac:dyDescent="0.2">
      <c r="A872" s="44"/>
      <c r="B872" s="44"/>
      <c r="C872" s="44"/>
      <c r="D872" s="44"/>
      <c r="E872" s="44"/>
      <c r="F872" s="44"/>
      <c r="G872" s="89"/>
      <c r="H872" s="45"/>
      <c r="I872" s="47"/>
      <c r="J872" s="46"/>
      <c r="K872" s="47"/>
      <c r="L872" s="47"/>
      <c r="M872" s="48"/>
      <c r="N872" s="46"/>
      <c r="O872" s="44"/>
      <c r="P872" s="47"/>
      <c r="Q872" s="46"/>
      <c r="R872" s="46"/>
      <c r="S872" s="46"/>
      <c r="T872" s="46"/>
      <c r="U872" s="19" t="b">
        <f>N872&gt;___Summary!B875</f>
        <v>0</v>
      </c>
      <c r="X872" s="43">
        <f t="shared" si="39"/>
        <v>0</v>
      </c>
      <c r="Y872" s="43">
        <f t="shared" si="40"/>
        <v>0</v>
      </c>
    </row>
    <row r="873" spans="1:25" ht="35.1" customHeight="1" x14ac:dyDescent="0.2">
      <c r="A873" s="44"/>
      <c r="B873" s="44"/>
      <c r="C873" s="44"/>
      <c r="D873" s="44"/>
      <c r="E873" s="44"/>
      <c r="F873" s="44"/>
      <c r="G873" s="89"/>
      <c r="H873" s="45"/>
      <c r="I873" s="47"/>
      <c r="J873" s="46"/>
      <c r="K873" s="47"/>
      <c r="L873" s="47"/>
      <c r="M873" s="48"/>
      <c r="N873" s="46"/>
      <c r="O873" s="44"/>
      <c r="P873" s="47"/>
      <c r="Q873" s="46"/>
      <c r="R873" s="46"/>
      <c r="S873" s="46"/>
      <c r="T873" s="46"/>
      <c r="U873" s="19" t="b">
        <f>N873&gt;___Summary!B876</f>
        <v>0</v>
      </c>
      <c r="X873" s="43">
        <f t="shared" si="39"/>
        <v>0</v>
      </c>
      <c r="Y873" s="43">
        <f t="shared" si="40"/>
        <v>0</v>
      </c>
    </row>
    <row r="874" spans="1:25" ht="35.1" customHeight="1" x14ac:dyDescent="0.2">
      <c r="A874" s="44"/>
      <c r="B874" s="44"/>
      <c r="C874" s="44"/>
      <c r="D874" s="44"/>
      <c r="E874" s="44"/>
      <c r="F874" s="44"/>
      <c r="G874" s="89"/>
      <c r="H874" s="45"/>
      <c r="I874" s="47"/>
      <c r="J874" s="46"/>
      <c r="K874" s="47"/>
      <c r="L874" s="47"/>
      <c r="M874" s="48"/>
      <c r="N874" s="46"/>
      <c r="O874" s="44"/>
      <c r="P874" s="47"/>
      <c r="Q874" s="46"/>
      <c r="R874" s="46"/>
      <c r="S874" s="46"/>
      <c r="T874" s="46"/>
      <c r="U874" s="19" t="b">
        <f>N874&gt;___Summary!B877</f>
        <v>0</v>
      </c>
      <c r="X874" s="43">
        <f t="shared" si="39"/>
        <v>0</v>
      </c>
      <c r="Y874" s="43">
        <f t="shared" si="40"/>
        <v>0</v>
      </c>
    </row>
    <row r="875" spans="1:25" ht="35.1" customHeight="1" x14ac:dyDescent="0.2">
      <c r="A875" s="44"/>
      <c r="B875" s="44"/>
      <c r="C875" s="44"/>
      <c r="D875" s="44"/>
      <c r="E875" s="44"/>
      <c r="F875" s="44"/>
      <c r="G875" s="89"/>
      <c r="H875" s="45"/>
      <c r="I875" s="47"/>
      <c r="J875" s="46"/>
      <c r="K875" s="47"/>
      <c r="L875" s="47"/>
      <c r="M875" s="48"/>
      <c r="N875" s="46"/>
      <c r="O875" s="44"/>
      <c r="P875" s="47"/>
      <c r="Q875" s="46"/>
      <c r="R875" s="46"/>
      <c r="S875" s="46"/>
      <c r="T875" s="46"/>
      <c r="U875" s="19" t="b">
        <f>N875&gt;___Summary!B878</f>
        <v>0</v>
      </c>
      <c r="X875" s="43">
        <f t="shared" si="39"/>
        <v>0</v>
      </c>
      <c r="Y875" s="43">
        <f t="shared" si="40"/>
        <v>0</v>
      </c>
    </row>
    <row r="876" spans="1:25" ht="35.1" customHeight="1" x14ac:dyDescent="0.2">
      <c r="A876" s="44"/>
      <c r="B876" s="44"/>
      <c r="C876" s="44"/>
      <c r="D876" s="44"/>
      <c r="E876" s="44"/>
      <c r="F876" s="44"/>
      <c r="G876" s="89"/>
      <c r="H876" s="45"/>
      <c r="I876" s="47"/>
      <c r="J876" s="46"/>
      <c r="K876" s="47"/>
      <c r="L876" s="47"/>
      <c r="M876" s="48"/>
      <c r="N876" s="46"/>
      <c r="O876" s="44"/>
      <c r="P876" s="47"/>
      <c r="Q876" s="46"/>
      <c r="R876" s="46"/>
      <c r="S876" s="46"/>
      <c r="T876" s="46"/>
      <c r="U876" s="19" t="b">
        <f>N876&gt;___Summary!B879</f>
        <v>0</v>
      </c>
      <c r="X876" s="43">
        <f t="shared" si="39"/>
        <v>0</v>
      </c>
      <c r="Y876" s="43">
        <f t="shared" si="40"/>
        <v>0</v>
      </c>
    </row>
    <row r="877" spans="1:25" ht="35.1" customHeight="1" x14ac:dyDescent="0.2">
      <c r="A877" s="44"/>
      <c r="B877" s="44"/>
      <c r="C877" s="44"/>
      <c r="D877" s="44"/>
      <c r="E877" s="44"/>
      <c r="F877" s="44"/>
      <c r="G877" s="89"/>
      <c r="H877" s="45"/>
      <c r="I877" s="47"/>
      <c r="J877" s="46"/>
      <c r="K877" s="47"/>
      <c r="L877" s="47"/>
      <c r="M877" s="48"/>
      <c r="N877" s="46"/>
      <c r="O877" s="44"/>
      <c r="P877" s="47"/>
      <c r="Q877" s="46"/>
      <c r="R877" s="46"/>
      <c r="S877" s="46"/>
      <c r="T877" s="46"/>
      <c r="U877" s="19" t="b">
        <f>N877&gt;___Summary!B880</f>
        <v>0</v>
      </c>
      <c r="X877" s="43">
        <f t="shared" si="39"/>
        <v>0</v>
      </c>
      <c r="Y877" s="43">
        <f t="shared" si="40"/>
        <v>0</v>
      </c>
    </row>
    <row r="878" spans="1:25" ht="35.1" customHeight="1" x14ac:dyDescent="0.2">
      <c r="A878" s="44"/>
      <c r="B878" s="44"/>
      <c r="C878" s="44"/>
      <c r="D878" s="44"/>
      <c r="E878" s="44"/>
      <c r="F878" s="44"/>
      <c r="G878" s="89"/>
      <c r="H878" s="45"/>
      <c r="I878" s="47"/>
      <c r="J878" s="46"/>
      <c r="K878" s="47"/>
      <c r="L878" s="47"/>
      <c r="M878" s="48"/>
      <c r="N878" s="46"/>
      <c r="O878" s="44"/>
      <c r="P878" s="47"/>
      <c r="Q878" s="46"/>
      <c r="R878" s="46"/>
      <c r="S878" s="46"/>
      <c r="T878" s="46"/>
      <c r="U878" s="19" t="b">
        <f>N878&gt;___Summary!B881</f>
        <v>0</v>
      </c>
      <c r="X878" s="43">
        <f t="shared" si="39"/>
        <v>0</v>
      </c>
      <c r="Y878" s="43">
        <f t="shared" si="40"/>
        <v>0</v>
      </c>
    </row>
    <row r="879" spans="1:25" ht="35.1" customHeight="1" x14ac:dyDescent="0.2">
      <c r="A879" s="44"/>
      <c r="B879" s="44"/>
      <c r="C879" s="44"/>
      <c r="D879" s="44"/>
      <c r="E879" s="44"/>
      <c r="F879" s="44"/>
      <c r="G879" s="89"/>
      <c r="H879" s="45"/>
      <c r="I879" s="47"/>
      <c r="J879" s="46"/>
      <c r="K879" s="47"/>
      <c r="L879" s="47"/>
      <c r="M879" s="48"/>
      <c r="N879" s="46"/>
      <c r="O879" s="44"/>
      <c r="P879" s="47"/>
      <c r="Q879" s="46"/>
      <c r="R879" s="46"/>
      <c r="S879" s="46"/>
      <c r="T879" s="46"/>
      <c r="U879" s="19" t="b">
        <f>N879&gt;___Summary!B882</f>
        <v>0</v>
      </c>
      <c r="X879" s="43">
        <f t="shared" si="39"/>
        <v>0</v>
      </c>
      <c r="Y879" s="43">
        <f t="shared" si="40"/>
        <v>0</v>
      </c>
    </row>
    <row r="880" spans="1:25" ht="35.1" customHeight="1" x14ac:dyDescent="0.2">
      <c r="A880" s="44"/>
      <c r="B880" s="44"/>
      <c r="C880" s="44"/>
      <c r="D880" s="44"/>
      <c r="E880" s="44"/>
      <c r="F880" s="44"/>
      <c r="G880" s="89"/>
      <c r="H880" s="45"/>
      <c r="I880" s="47"/>
      <c r="J880" s="46"/>
      <c r="K880" s="47"/>
      <c r="L880" s="47"/>
      <c r="M880" s="48"/>
      <c r="N880" s="46"/>
      <c r="O880" s="44"/>
      <c r="P880" s="47"/>
      <c r="Q880" s="46"/>
      <c r="R880" s="46"/>
      <c r="S880" s="46"/>
      <c r="T880" s="46"/>
      <c r="U880" s="19" t="b">
        <f>N880&gt;___Summary!B883</f>
        <v>0</v>
      </c>
      <c r="X880" s="43">
        <f t="shared" si="39"/>
        <v>0</v>
      </c>
      <c r="Y880" s="43">
        <f t="shared" si="40"/>
        <v>0</v>
      </c>
    </row>
    <row r="881" spans="1:25" ht="35.1" customHeight="1" x14ac:dyDescent="0.2">
      <c r="A881" s="44"/>
      <c r="B881" s="44"/>
      <c r="C881" s="44"/>
      <c r="D881" s="44"/>
      <c r="E881" s="44"/>
      <c r="F881" s="44"/>
      <c r="G881" s="89"/>
      <c r="H881" s="45"/>
      <c r="I881" s="47"/>
      <c r="J881" s="46"/>
      <c r="K881" s="47"/>
      <c r="L881" s="47"/>
      <c r="M881" s="48"/>
      <c r="N881" s="46"/>
      <c r="O881" s="44"/>
      <c r="P881" s="47"/>
      <c r="Q881" s="46"/>
      <c r="R881" s="46"/>
      <c r="S881" s="46"/>
      <c r="T881" s="46"/>
      <c r="U881" s="19" t="b">
        <f>N881&gt;___Summary!B884</f>
        <v>0</v>
      </c>
      <c r="X881" s="43">
        <f t="shared" si="39"/>
        <v>0</v>
      </c>
      <c r="Y881" s="43">
        <f t="shared" si="40"/>
        <v>0</v>
      </c>
    </row>
    <row r="882" spans="1:25" ht="35.1" customHeight="1" x14ac:dyDescent="0.2">
      <c r="A882" s="44"/>
      <c r="B882" s="44"/>
      <c r="C882" s="44"/>
      <c r="D882" s="44"/>
      <c r="E882" s="44"/>
      <c r="F882" s="44"/>
      <c r="G882" s="89"/>
      <c r="H882" s="45"/>
      <c r="I882" s="47"/>
      <c r="J882" s="46"/>
      <c r="K882" s="47"/>
      <c r="L882" s="47"/>
      <c r="M882" s="48"/>
      <c r="N882" s="46"/>
      <c r="O882" s="44"/>
      <c r="P882" s="47"/>
      <c r="Q882" s="46"/>
      <c r="R882" s="46"/>
      <c r="S882" s="46"/>
      <c r="T882" s="46"/>
      <c r="U882" s="19" t="b">
        <f>N882&gt;___Summary!B885</f>
        <v>0</v>
      </c>
      <c r="X882" s="43">
        <f t="shared" si="39"/>
        <v>0</v>
      </c>
      <c r="Y882" s="43">
        <f t="shared" si="40"/>
        <v>0</v>
      </c>
    </row>
    <row r="883" spans="1:25" ht="35.1" customHeight="1" x14ac:dyDescent="0.2">
      <c r="A883" s="44"/>
      <c r="B883" s="44"/>
      <c r="C883" s="44"/>
      <c r="D883" s="44"/>
      <c r="E883" s="44"/>
      <c r="F883" s="44"/>
      <c r="G883" s="89"/>
      <c r="H883" s="45"/>
      <c r="I883" s="47"/>
      <c r="J883" s="46"/>
      <c r="K883" s="47"/>
      <c r="L883" s="47"/>
      <c r="M883" s="48"/>
      <c r="N883" s="46"/>
      <c r="O883" s="44"/>
      <c r="P883" s="47"/>
      <c r="Q883" s="46"/>
      <c r="R883" s="46"/>
      <c r="S883" s="46"/>
      <c r="T883" s="46"/>
      <c r="U883" s="19" t="b">
        <f>N883&gt;___Summary!B886</f>
        <v>0</v>
      </c>
      <c r="X883" s="43">
        <f t="shared" si="39"/>
        <v>0</v>
      </c>
      <c r="Y883" s="43">
        <f t="shared" si="40"/>
        <v>0</v>
      </c>
    </row>
    <row r="884" spans="1:25" ht="35.1" customHeight="1" x14ac:dyDescent="0.2">
      <c r="A884" s="44"/>
      <c r="B884" s="44"/>
      <c r="C884" s="44"/>
      <c r="D884" s="44"/>
      <c r="E884" s="44"/>
      <c r="F884" s="44"/>
      <c r="G884" s="89"/>
      <c r="H884" s="45"/>
      <c r="I884" s="47"/>
      <c r="J884" s="46"/>
      <c r="K884" s="47"/>
      <c r="L884" s="47"/>
      <c r="M884" s="48"/>
      <c r="N884" s="46"/>
      <c r="O884" s="44"/>
      <c r="P884" s="47"/>
      <c r="Q884" s="46"/>
      <c r="R884" s="46"/>
      <c r="S884" s="46"/>
      <c r="T884" s="46"/>
      <c r="U884" s="19" t="b">
        <f>N884&gt;___Summary!B887</f>
        <v>0</v>
      </c>
      <c r="X884" s="43">
        <f t="shared" si="39"/>
        <v>0</v>
      </c>
      <c r="Y884" s="43">
        <f t="shared" si="40"/>
        <v>0</v>
      </c>
    </row>
    <row r="885" spans="1:25" ht="35.1" customHeight="1" x14ac:dyDescent="0.2">
      <c r="A885" s="44"/>
      <c r="B885" s="44"/>
      <c r="C885" s="44"/>
      <c r="D885" s="44"/>
      <c r="E885" s="44"/>
      <c r="F885" s="44"/>
      <c r="G885" s="89"/>
      <c r="H885" s="45"/>
      <c r="I885" s="47"/>
      <c r="J885" s="46"/>
      <c r="K885" s="47"/>
      <c r="L885" s="47"/>
      <c r="M885" s="48"/>
      <c r="N885" s="46"/>
      <c r="O885" s="44"/>
      <c r="P885" s="47"/>
      <c r="Q885" s="46"/>
      <c r="R885" s="46"/>
      <c r="S885" s="46"/>
      <c r="T885" s="46"/>
      <c r="U885" s="19" t="b">
        <f>N885&gt;___Summary!B888</f>
        <v>0</v>
      </c>
      <c r="X885" s="43">
        <f t="shared" si="39"/>
        <v>0</v>
      </c>
      <c r="Y885" s="43">
        <f t="shared" si="40"/>
        <v>0</v>
      </c>
    </row>
    <row r="886" spans="1:25" ht="35.1" customHeight="1" x14ac:dyDescent="0.2">
      <c r="A886" s="44"/>
      <c r="B886" s="44"/>
      <c r="C886" s="44"/>
      <c r="D886" s="44"/>
      <c r="E886" s="44"/>
      <c r="F886" s="44"/>
      <c r="G886" s="89"/>
      <c r="H886" s="45"/>
      <c r="I886" s="47"/>
      <c r="J886" s="46"/>
      <c r="K886" s="47"/>
      <c r="L886" s="47"/>
      <c r="M886" s="48"/>
      <c r="N886" s="46"/>
      <c r="O886" s="44"/>
      <c r="P886" s="47"/>
      <c r="Q886" s="46"/>
      <c r="R886" s="46"/>
      <c r="S886" s="46"/>
      <c r="T886" s="46"/>
      <c r="U886" s="19" t="b">
        <f>N886&gt;___Summary!B889</f>
        <v>0</v>
      </c>
      <c r="X886" s="43">
        <f t="shared" si="39"/>
        <v>0</v>
      </c>
      <c r="Y886" s="43">
        <f t="shared" si="40"/>
        <v>0</v>
      </c>
    </row>
    <row r="887" spans="1:25" ht="35.1" customHeight="1" x14ac:dyDescent="0.2">
      <c r="A887" s="44"/>
      <c r="B887" s="44"/>
      <c r="C887" s="44"/>
      <c r="D887" s="44"/>
      <c r="E887" s="44"/>
      <c r="F887" s="44"/>
      <c r="G887" s="89"/>
      <c r="H887" s="45"/>
      <c r="I887" s="47"/>
      <c r="J887" s="46"/>
      <c r="K887" s="47"/>
      <c r="L887" s="47"/>
      <c r="M887" s="48"/>
      <c r="N887" s="46"/>
      <c r="O887" s="44"/>
      <c r="P887" s="47"/>
      <c r="Q887" s="46"/>
      <c r="R887" s="46"/>
      <c r="S887" s="46"/>
      <c r="T887" s="46"/>
      <c r="U887" s="19" t="b">
        <f>N887&gt;___Summary!B890</f>
        <v>0</v>
      </c>
      <c r="X887" s="43">
        <f t="shared" si="39"/>
        <v>0</v>
      </c>
      <c r="Y887" s="43">
        <f t="shared" si="40"/>
        <v>0</v>
      </c>
    </row>
    <row r="888" spans="1:25" ht="35.1" customHeight="1" x14ac:dyDescent="0.2">
      <c r="A888" s="44"/>
      <c r="B888" s="44"/>
      <c r="C888" s="44"/>
      <c r="D888" s="44"/>
      <c r="E888" s="44"/>
      <c r="F888" s="44"/>
      <c r="G888" s="89"/>
      <c r="H888" s="45"/>
      <c r="I888" s="47"/>
      <c r="J888" s="46"/>
      <c r="K888" s="47"/>
      <c r="L888" s="47"/>
      <c r="M888" s="48"/>
      <c r="N888" s="46"/>
      <c r="O888" s="44"/>
      <c r="P888" s="47"/>
      <c r="Q888" s="46"/>
      <c r="R888" s="46"/>
      <c r="S888" s="46"/>
      <c r="T888" s="46"/>
      <c r="U888" s="19" t="b">
        <f>N888&gt;___Summary!B891</f>
        <v>0</v>
      </c>
      <c r="X888" s="43">
        <f t="shared" si="39"/>
        <v>0</v>
      </c>
      <c r="Y888" s="43">
        <f t="shared" si="40"/>
        <v>0</v>
      </c>
    </row>
    <row r="889" spans="1:25" ht="35.1" customHeight="1" x14ac:dyDescent="0.2">
      <c r="A889" s="44"/>
      <c r="B889" s="44"/>
      <c r="C889" s="44"/>
      <c r="D889" s="44"/>
      <c r="E889" s="44"/>
      <c r="F889" s="44"/>
      <c r="G889" s="89"/>
      <c r="H889" s="45"/>
      <c r="I889" s="47"/>
      <c r="J889" s="46"/>
      <c r="K889" s="47"/>
      <c r="L889" s="47"/>
      <c r="M889" s="48"/>
      <c r="N889" s="46"/>
      <c r="O889" s="44"/>
      <c r="P889" s="47"/>
      <c r="Q889" s="46"/>
      <c r="R889" s="46"/>
      <c r="S889" s="46"/>
      <c r="T889" s="46"/>
      <c r="U889" s="19" t="b">
        <f>N889&gt;___Summary!B892</f>
        <v>0</v>
      </c>
      <c r="X889" s="43">
        <f t="shared" si="39"/>
        <v>0</v>
      </c>
      <c r="Y889" s="43">
        <f t="shared" si="40"/>
        <v>0</v>
      </c>
    </row>
    <row r="890" spans="1:25" ht="35.1" customHeight="1" x14ac:dyDescent="0.2">
      <c r="A890" s="44"/>
      <c r="B890" s="44"/>
      <c r="C890" s="44"/>
      <c r="D890" s="44"/>
      <c r="E890" s="44"/>
      <c r="F890" s="44"/>
      <c r="G890" s="89"/>
      <c r="H890" s="45"/>
      <c r="I890" s="47"/>
      <c r="J890" s="46"/>
      <c r="K890" s="47"/>
      <c r="L890" s="47"/>
      <c r="M890" s="48"/>
      <c r="N890" s="46"/>
      <c r="O890" s="44"/>
      <c r="P890" s="47"/>
      <c r="Q890" s="46"/>
      <c r="R890" s="46"/>
      <c r="S890" s="46"/>
      <c r="T890" s="46"/>
      <c r="U890" s="19" t="b">
        <f>N890&gt;___Summary!B893</f>
        <v>0</v>
      </c>
      <c r="X890" s="43">
        <f t="shared" si="39"/>
        <v>0</v>
      </c>
      <c r="Y890" s="43">
        <f t="shared" si="40"/>
        <v>0</v>
      </c>
    </row>
    <row r="891" spans="1:25" ht="35.1" customHeight="1" x14ac:dyDescent="0.2">
      <c r="A891" s="44"/>
      <c r="B891" s="44"/>
      <c r="C891" s="44"/>
      <c r="D891" s="44"/>
      <c r="E891" s="44"/>
      <c r="F891" s="44"/>
      <c r="G891" s="89"/>
      <c r="H891" s="45"/>
      <c r="I891" s="47"/>
      <c r="J891" s="46"/>
      <c r="K891" s="47"/>
      <c r="L891" s="47"/>
      <c r="M891" s="48"/>
      <c r="N891" s="46"/>
      <c r="O891" s="44"/>
      <c r="P891" s="47"/>
      <c r="Q891" s="46"/>
      <c r="R891" s="46"/>
      <c r="S891" s="46"/>
      <c r="T891" s="46"/>
      <c r="U891" s="19" t="b">
        <f>N891&gt;___Summary!B894</f>
        <v>0</v>
      </c>
      <c r="X891" s="43">
        <f t="shared" si="39"/>
        <v>0</v>
      </c>
      <c r="Y891" s="43">
        <f t="shared" si="40"/>
        <v>0</v>
      </c>
    </row>
    <row r="892" spans="1:25" ht="35.1" customHeight="1" x14ac:dyDescent="0.2">
      <c r="A892" s="44"/>
      <c r="B892" s="44"/>
      <c r="C892" s="44"/>
      <c r="D892" s="44"/>
      <c r="E892" s="44"/>
      <c r="F892" s="44"/>
      <c r="G892" s="89"/>
      <c r="H892" s="45"/>
      <c r="I892" s="47"/>
      <c r="J892" s="46"/>
      <c r="K892" s="47"/>
      <c r="L892" s="47"/>
      <c r="M892" s="48"/>
      <c r="N892" s="46"/>
      <c r="O892" s="44"/>
      <c r="P892" s="47"/>
      <c r="Q892" s="46"/>
      <c r="R892" s="46"/>
      <c r="S892" s="46"/>
      <c r="T892" s="46"/>
      <c r="U892" s="19" t="b">
        <f>N892&gt;___Summary!B895</f>
        <v>0</v>
      </c>
      <c r="X892" s="43">
        <f t="shared" si="39"/>
        <v>0</v>
      </c>
      <c r="Y892" s="43">
        <f t="shared" si="40"/>
        <v>0</v>
      </c>
    </row>
    <row r="893" spans="1:25" ht="35.1" customHeight="1" x14ac:dyDescent="0.2">
      <c r="A893" s="44"/>
      <c r="B893" s="44"/>
      <c r="C893" s="44"/>
      <c r="D893" s="44"/>
      <c r="E893" s="44"/>
      <c r="F893" s="44"/>
      <c r="G893" s="89"/>
      <c r="H893" s="45"/>
      <c r="I893" s="47"/>
      <c r="J893" s="46"/>
      <c r="K893" s="47"/>
      <c r="L893" s="47"/>
      <c r="M893" s="48"/>
      <c r="N893" s="46"/>
      <c r="O893" s="44"/>
      <c r="P893" s="47"/>
      <c r="Q893" s="46"/>
      <c r="R893" s="46"/>
      <c r="S893" s="46"/>
      <c r="T893" s="46"/>
      <c r="U893" s="19" t="b">
        <f>N893&gt;___Summary!B896</f>
        <v>0</v>
      </c>
      <c r="X893" s="43">
        <f t="shared" si="39"/>
        <v>0</v>
      </c>
      <c r="Y893" s="43">
        <f t="shared" si="40"/>
        <v>0</v>
      </c>
    </row>
    <row r="894" spans="1:25" ht="35.1" customHeight="1" x14ac:dyDescent="0.2">
      <c r="A894" s="44"/>
      <c r="B894" s="44"/>
      <c r="C894" s="44"/>
      <c r="D894" s="44"/>
      <c r="E894" s="44"/>
      <c r="F894" s="44"/>
      <c r="G894" s="89"/>
      <c r="H894" s="45"/>
      <c r="I894" s="47"/>
      <c r="J894" s="46"/>
      <c r="K894" s="47"/>
      <c r="L894" s="47"/>
      <c r="M894" s="48"/>
      <c r="N894" s="46"/>
      <c r="O894" s="44"/>
      <c r="P894" s="47"/>
      <c r="Q894" s="46"/>
      <c r="R894" s="46"/>
      <c r="S894" s="46"/>
      <c r="T894" s="46"/>
      <c r="U894" s="19" t="b">
        <f>N894&gt;___Summary!B897</f>
        <v>0</v>
      </c>
      <c r="X894" s="43">
        <f t="shared" si="39"/>
        <v>0</v>
      </c>
      <c r="Y894" s="43">
        <f t="shared" si="40"/>
        <v>0</v>
      </c>
    </row>
    <row r="895" spans="1:25" ht="35.1" customHeight="1" x14ac:dyDescent="0.2">
      <c r="A895" s="44"/>
      <c r="B895" s="44"/>
      <c r="C895" s="44"/>
      <c r="D895" s="44"/>
      <c r="E895" s="44"/>
      <c r="F895" s="44"/>
      <c r="G895" s="89"/>
      <c r="H895" s="45"/>
      <c r="I895" s="47"/>
      <c r="J895" s="46"/>
      <c r="K895" s="47"/>
      <c r="L895" s="47"/>
      <c r="M895" s="48"/>
      <c r="N895" s="46"/>
      <c r="O895" s="44"/>
      <c r="P895" s="47"/>
      <c r="Q895" s="46"/>
      <c r="R895" s="46"/>
      <c r="S895" s="46"/>
      <c r="T895" s="46"/>
      <c r="U895" s="19" t="b">
        <f>N895&gt;___Summary!B898</f>
        <v>0</v>
      </c>
      <c r="X895" s="43">
        <f t="shared" si="39"/>
        <v>0</v>
      </c>
      <c r="Y895" s="43">
        <f t="shared" si="40"/>
        <v>0</v>
      </c>
    </row>
    <row r="896" spans="1:25" ht="35.1" customHeight="1" x14ac:dyDescent="0.2">
      <c r="A896" s="44"/>
      <c r="B896" s="44"/>
      <c r="C896" s="44"/>
      <c r="D896" s="44"/>
      <c r="E896" s="44"/>
      <c r="F896" s="44"/>
      <c r="G896" s="89"/>
      <c r="H896" s="45"/>
      <c r="I896" s="47"/>
      <c r="J896" s="46"/>
      <c r="K896" s="47"/>
      <c r="L896" s="47"/>
      <c r="M896" s="48"/>
      <c r="N896" s="46"/>
      <c r="O896" s="44"/>
      <c r="P896" s="47"/>
      <c r="Q896" s="46"/>
      <c r="R896" s="46"/>
      <c r="S896" s="46"/>
      <c r="T896" s="46"/>
      <c r="U896" s="19" t="b">
        <f>N896&gt;___Summary!B899</f>
        <v>0</v>
      </c>
      <c r="X896" s="43">
        <f t="shared" si="39"/>
        <v>0</v>
      </c>
      <c r="Y896" s="43">
        <f t="shared" si="40"/>
        <v>0</v>
      </c>
    </row>
    <row r="897" spans="1:25" ht="35.1" customHeight="1" x14ac:dyDescent="0.2">
      <c r="A897" s="44"/>
      <c r="B897" s="44"/>
      <c r="C897" s="44"/>
      <c r="D897" s="44"/>
      <c r="E897" s="44"/>
      <c r="F897" s="44"/>
      <c r="G897" s="89"/>
      <c r="H897" s="45"/>
      <c r="I897" s="47"/>
      <c r="J897" s="46"/>
      <c r="K897" s="47"/>
      <c r="L897" s="47"/>
      <c r="M897" s="48"/>
      <c r="N897" s="46"/>
      <c r="O897" s="44"/>
      <c r="P897" s="47"/>
      <c r="Q897" s="46"/>
      <c r="R897" s="46"/>
      <c r="S897" s="46"/>
      <c r="T897" s="46"/>
      <c r="U897" s="19" t="b">
        <f>N897&gt;___Summary!B900</f>
        <v>0</v>
      </c>
      <c r="X897" s="43">
        <f t="shared" si="39"/>
        <v>0</v>
      </c>
      <c r="Y897" s="43">
        <f t="shared" si="40"/>
        <v>0</v>
      </c>
    </row>
    <row r="898" spans="1:25" ht="35.1" customHeight="1" x14ac:dyDescent="0.2">
      <c r="A898" s="44"/>
      <c r="B898" s="44"/>
      <c r="C898" s="44"/>
      <c r="D898" s="44"/>
      <c r="E898" s="44"/>
      <c r="F898" s="44"/>
      <c r="G898" s="89"/>
      <c r="H898" s="45"/>
      <c r="I898" s="47"/>
      <c r="J898" s="46"/>
      <c r="K898" s="47"/>
      <c r="L898" s="47"/>
      <c r="M898" s="48"/>
      <c r="N898" s="46"/>
      <c r="O898" s="44"/>
      <c r="P898" s="47"/>
      <c r="Q898" s="46"/>
      <c r="R898" s="46"/>
      <c r="S898" s="46"/>
      <c r="T898" s="46"/>
      <c r="U898" s="19" t="b">
        <f>N898&gt;___Summary!B901</f>
        <v>0</v>
      </c>
      <c r="X898" s="43">
        <f t="shared" si="39"/>
        <v>0</v>
      </c>
      <c r="Y898" s="43">
        <f t="shared" si="40"/>
        <v>0</v>
      </c>
    </row>
    <row r="899" spans="1:25" ht="35.1" customHeight="1" x14ac:dyDescent="0.2">
      <c r="A899" s="44"/>
      <c r="B899" s="44"/>
      <c r="C899" s="44"/>
      <c r="D899" s="44"/>
      <c r="E899" s="44"/>
      <c r="F899" s="44"/>
      <c r="G899" s="89"/>
      <c r="H899" s="45"/>
      <c r="I899" s="47"/>
      <c r="J899" s="46"/>
      <c r="K899" s="47"/>
      <c r="L899" s="47"/>
      <c r="M899" s="48"/>
      <c r="N899" s="46"/>
      <c r="O899" s="44"/>
      <c r="P899" s="47"/>
      <c r="Q899" s="46"/>
      <c r="R899" s="46"/>
      <c r="S899" s="46"/>
      <c r="T899" s="46"/>
      <c r="U899" s="19" t="b">
        <f>N899&gt;___Summary!B902</f>
        <v>0</v>
      </c>
      <c r="X899" s="43">
        <f t="shared" si="39"/>
        <v>0</v>
      </c>
      <c r="Y899" s="43">
        <f t="shared" si="40"/>
        <v>0</v>
      </c>
    </row>
    <row r="900" spans="1:25" ht="35.1" customHeight="1" x14ac:dyDescent="0.2">
      <c r="A900" s="44"/>
      <c r="B900" s="44"/>
      <c r="C900" s="44"/>
      <c r="D900" s="44"/>
      <c r="E900" s="44"/>
      <c r="F900" s="44"/>
      <c r="G900" s="89"/>
      <c r="H900" s="45"/>
      <c r="I900" s="47"/>
      <c r="J900" s="46"/>
      <c r="K900" s="47"/>
      <c r="L900" s="47"/>
      <c r="M900" s="48"/>
      <c r="N900" s="46"/>
      <c r="O900" s="44"/>
      <c r="P900" s="47"/>
      <c r="Q900" s="46"/>
      <c r="R900" s="46"/>
      <c r="S900" s="46"/>
      <c r="T900" s="46"/>
      <c r="U900" s="19" t="b">
        <f>N900&gt;___Summary!B903</f>
        <v>0</v>
      </c>
      <c r="X900" s="43">
        <f t="shared" si="39"/>
        <v>0</v>
      </c>
      <c r="Y900" s="43">
        <f t="shared" si="40"/>
        <v>0</v>
      </c>
    </row>
    <row r="901" spans="1:25" ht="35.1" customHeight="1" x14ac:dyDescent="0.2">
      <c r="A901" s="44"/>
      <c r="B901" s="44"/>
      <c r="C901" s="44"/>
      <c r="D901" s="44"/>
      <c r="E901" s="44"/>
      <c r="F901" s="44"/>
      <c r="G901" s="89"/>
      <c r="H901" s="45"/>
      <c r="I901" s="47"/>
      <c r="J901" s="46"/>
      <c r="K901" s="47"/>
      <c r="L901" s="47"/>
      <c r="M901" s="48"/>
      <c r="N901" s="46"/>
      <c r="O901" s="44"/>
      <c r="P901" s="47"/>
      <c r="Q901" s="46"/>
      <c r="R901" s="46"/>
      <c r="S901" s="46"/>
      <c r="T901" s="46"/>
      <c r="U901" s="19" t="b">
        <f>N901&gt;___Summary!B904</f>
        <v>0</v>
      </c>
      <c r="X901" s="43">
        <f t="shared" si="39"/>
        <v>0</v>
      </c>
      <c r="Y901" s="43">
        <f t="shared" si="40"/>
        <v>0</v>
      </c>
    </row>
    <row r="902" spans="1:25" ht="35.1" customHeight="1" x14ac:dyDescent="0.2">
      <c r="A902" s="44"/>
      <c r="B902" s="44"/>
      <c r="C902" s="44"/>
      <c r="D902" s="44"/>
      <c r="E902" s="44"/>
      <c r="F902" s="44"/>
      <c r="G902" s="89"/>
      <c r="H902" s="45"/>
      <c r="I902" s="47"/>
      <c r="J902" s="46"/>
      <c r="K902" s="47"/>
      <c r="L902" s="47"/>
      <c r="M902" s="48"/>
      <c r="N902" s="46"/>
      <c r="O902" s="44"/>
      <c r="P902" s="47"/>
      <c r="Q902" s="46"/>
      <c r="R902" s="46"/>
      <c r="S902" s="46"/>
      <c r="T902" s="46"/>
      <c r="U902" s="19" t="b">
        <f>N902&gt;___Summary!B905</f>
        <v>0</v>
      </c>
      <c r="X902" s="43">
        <f t="shared" si="39"/>
        <v>0</v>
      </c>
      <c r="Y902" s="43">
        <f t="shared" si="40"/>
        <v>0</v>
      </c>
    </row>
    <row r="903" spans="1:25" ht="35.1" customHeight="1" x14ac:dyDescent="0.2">
      <c r="A903" s="44"/>
      <c r="B903" s="44"/>
      <c r="C903" s="44"/>
      <c r="D903" s="44"/>
      <c r="E903" s="44"/>
      <c r="F903" s="44"/>
      <c r="G903" s="89"/>
      <c r="H903" s="45"/>
      <c r="I903" s="47"/>
      <c r="J903" s="46"/>
      <c r="K903" s="47"/>
      <c r="L903" s="47"/>
      <c r="M903" s="48"/>
      <c r="N903" s="46"/>
      <c r="O903" s="44"/>
      <c r="P903" s="47"/>
      <c r="Q903" s="46"/>
      <c r="R903" s="46"/>
      <c r="S903" s="46"/>
      <c r="T903" s="46"/>
      <c r="U903" s="19" t="b">
        <f>N903&gt;___Summary!B906</f>
        <v>0</v>
      </c>
      <c r="X903" s="43">
        <f t="shared" si="39"/>
        <v>0</v>
      </c>
      <c r="Y903" s="43">
        <f t="shared" si="40"/>
        <v>0</v>
      </c>
    </row>
    <row r="904" spans="1:25" ht="35.1" customHeight="1" x14ac:dyDescent="0.2">
      <c r="A904" s="44"/>
      <c r="B904" s="44"/>
      <c r="C904" s="44"/>
      <c r="D904" s="44"/>
      <c r="E904" s="44"/>
      <c r="F904" s="44"/>
      <c r="G904" s="89"/>
      <c r="H904" s="45"/>
      <c r="I904" s="47"/>
      <c r="J904" s="46"/>
      <c r="K904" s="47"/>
      <c r="L904" s="47"/>
      <c r="M904" s="48"/>
      <c r="N904" s="46"/>
      <c r="O904" s="44"/>
      <c r="P904" s="47"/>
      <c r="Q904" s="46"/>
      <c r="R904" s="46"/>
      <c r="S904" s="46"/>
      <c r="T904" s="46"/>
      <c r="U904" s="19" t="b">
        <f>N904&gt;___Summary!B907</f>
        <v>0</v>
      </c>
      <c r="X904" s="43">
        <f t="shared" ref="X904:X967" si="41" xml:space="preserve"> IF(H904 = "Direct", G904, 0)</f>
        <v>0</v>
      </c>
      <c r="Y904" s="43">
        <f t="shared" ref="Y904:Y967" si="42" xml:space="preserve"> IF(H904 = "Indirect", G904, 0 )</f>
        <v>0</v>
      </c>
    </row>
    <row r="905" spans="1:25" ht="35.1" customHeight="1" x14ac:dyDescent="0.2">
      <c r="A905" s="44"/>
      <c r="B905" s="44"/>
      <c r="C905" s="44"/>
      <c r="D905" s="44"/>
      <c r="E905" s="44"/>
      <c r="F905" s="44"/>
      <c r="G905" s="89"/>
      <c r="H905" s="45"/>
      <c r="I905" s="47"/>
      <c r="J905" s="46"/>
      <c r="K905" s="47"/>
      <c r="L905" s="47"/>
      <c r="M905" s="48"/>
      <c r="N905" s="46"/>
      <c r="O905" s="44"/>
      <c r="P905" s="47"/>
      <c r="Q905" s="46"/>
      <c r="R905" s="46"/>
      <c r="S905" s="46"/>
      <c r="T905" s="46"/>
      <c r="U905" s="19" t="b">
        <f>N905&gt;___Summary!B908</f>
        <v>0</v>
      </c>
      <c r="X905" s="43">
        <f t="shared" si="41"/>
        <v>0</v>
      </c>
      <c r="Y905" s="43">
        <f t="shared" si="42"/>
        <v>0</v>
      </c>
    </row>
    <row r="906" spans="1:25" ht="35.1" customHeight="1" x14ac:dyDescent="0.2">
      <c r="A906" s="44"/>
      <c r="B906" s="44"/>
      <c r="C906" s="44"/>
      <c r="D906" s="44"/>
      <c r="E906" s="44"/>
      <c r="F906" s="44"/>
      <c r="G906" s="89"/>
      <c r="H906" s="45"/>
      <c r="I906" s="47"/>
      <c r="J906" s="46"/>
      <c r="K906" s="47"/>
      <c r="L906" s="47"/>
      <c r="M906" s="48"/>
      <c r="N906" s="46"/>
      <c r="O906" s="44"/>
      <c r="P906" s="47"/>
      <c r="Q906" s="46"/>
      <c r="R906" s="46"/>
      <c r="S906" s="46"/>
      <c r="T906" s="46"/>
      <c r="U906" s="19" t="b">
        <f>N906&gt;___Summary!B909</f>
        <v>0</v>
      </c>
      <c r="X906" s="43">
        <f t="shared" si="41"/>
        <v>0</v>
      </c>
      <c r="Y906" s="43">
        <f t="shared" si="42"/>
        <v>0</v>
      </c>
    </row>
    <row r="907" spans="1:25" ht="35.1" customHeight="1" x14ac:dyDescent="0.2">
      <c r="A907" s="44"/>
      <c r="B907" s="44"/>
      <c r="C907" s="44"/>
      <c r="D907" s="44"/>
      <c r="E907" s="44"/>
      <c r="F907" s="44"/>
      <c r="G907" s="89"/>
      <c r="H907" s="45"/>
      <c r="I907" s="47"/>
      <c r="J907" s="46"/>
      <c r="K907" s="47"/>
      <c r="L907" s="47"/>
      <c r="M907" s="48"/>
      <c r="N907" s="46"/>
      <c r="O907" s="44"/>
      <c r="P907" s="47"/>
      <c r="Q907" s="46"/>
      <c r="R907" s="46"/>
      <c r="S907" s="46"/>
      <c r="T907" s="46"/>
      <c r="U907" s="19" t="b">
        <f>N907&gt;___Summary!B910</f>
        <v>0</v>
      </c>
      <c r="X907" s="43">
        <f t="shared" si="41"/>
        <v>0</v>
      </c>
      <c r="Y907" s="43">
        <f t="shared" si="42"/>
        <v>0</v>
      </c>
    </row>
    <row r="908" spans="1:25" ht="35.1" customHeight="1" x14ac:dyDescent="0.2">
      <c r="A908" s="44"/>
      <c r="B908" s="44"/>
      <c r="C908" s="44"/>
      <c r="D908" s="44"/>
      <c r="E908" s="44"/>
      <c r="F908" s="44"/>
      <c r="G908" s="89"/>
      <c r="H908" s="45"/>
      <c r="I908" s="47"/>
      <c r="J908" s="46"/>
      <c r="K908" s="47"/>
      <c r="L908" s="47"/>
      <c r="M908" s="48"/>
      <c r="N908" s="46"/>
      <c r="O908" s="44"/>
      <c r="P908" s="47"/>
      <c r="Q908" s="46"/>
      <c r="R908" s="46"/>
      <c r="S908" s="46"/>
      <c r="T908" s="46"/>
      <c r="U908" s="19" t="b">
        <f>N908&gt;___Summary!B911</f>
        <v>0</v>
      </c>
      <c r="X908" s="43">
        <f t="shared" si="41"/>
        <v>0</v>
      </c>
      <c r="Y908" s="43">
        <f t="shared" si="42"/>
        <v>0</v>
      </c>
    </row>
    <row r="909" spans="1:25" ht="35.1" customHeight="1" x14ac:dyDescent="0.2">
      <c r="A909" s="44"/>
      <c r="B909" s="44"/>
      <c r="C909" s="44"/>
      <c r="D909" s="44"/>
      <c r="E909" s="44"/>
      <c r="F909" s="44"/>
      <c r="G909" s="89"/>
      <c r="H909" s="45"/>
      <c r="I909" s="47"/>
      <c r="J909" s="46"/>
      <c r="K909" s="47"/>
      <c r="L909" s="47"/>
      <c r="M909" s="48"/>
      <c r="N909" s="46"/>
      <c r="O909" s="44"/>
      <c r="P909" s="47"/>
      <c r="Q909" s="46"/>
      <c r="R909" s="46"/>
      <c r="S909" s="46"/>
      <c r="T909" s="46"/>
      <c r="U909" s="19" t="b">
        <f>N909&gt;___Summary!B912</f>
        <v>0</v>
      </c>
      <c r="X909" s="43">
        <f t="shared" si="41"/>
        <v>0</v>
      </c>
      <c r="Y909" s="43">
        <f t="shared" si="42"/>
        <v>0</v>
      </c>
    </row>
    <row r="910" spans="1:25" ht="35.1" customHeight="1" x14ac:dyDescent="0.2">
      <c r="A910" s="44"/>
      <c r="B910" s="44"/>
      <c r="C910" s="44"/>
      <c r="D910" s="44"/>
      <c r="E910" s="44"/>
      <c r="F910" s="44"/>
      <c r="G910" s="89"/>
      <c r="H910" s="45"/>
      <c r="I910" s="47"/>
      <c r="J910" s="46"/>
      <c r="K910" s="47"/>
      <c r="L910" s="47"/>
      <c r="M910" s="48"/>
      <c r="N910" s="46"/>
      <c r="O910" s="44"/>
      <c r="P910" s="47"/>
      <c r="Q910" s="46"/>
      <c r="R910" s="46"/>
      <c r="S910" s="46"/>
      <c r="T910" s="46"/>
      <c r="U910" s="19" t="b">
        <f>N910&gt;___Summary!B913</f>
        <v>0</v>
      </c>
      <c r="X910" s="43">
        <f t="shared" si="41"/>
        <v>0</v>
      </c>
      <c r="Y910" s="43">
        <f t="shared" si="42"/>
        <v>0</v>
      </c>
    </row>
    <row r="911" spans="1:25" ht="35.1" customHeight="1" x14ac:dyDescent="0.2">
      <c r="A911" s="44"/>
      <c r="B911" s="44"/>
      <c r="C911" s="44"/>
      <c r="D911" s="44"/>
      <c r="E911" s="44"/>
      <c r="F911" s="44"/>
      <c r="G911" s="89"/>
      <c r="H911" s="45"/>
      <c r="I911" s="47"/>
      <c r="J911" s="46"/>
      <c r="K911" s="47"/>
      <c r="L911" s="47"/>
      <c r="M911" s="48"/>
      <c r="N911" s="46"/>
      <c r="O911" s="44"/>
      <c r="P911" s="47"/>
      <c r="Q911" s="46"/>
      <c r="R911" s="46"/>
      <c r="S911" s="46"/>
      <c r="T911" s="46"/>
      <c r="U911" s="19" t="b">
        <f>N911&gt;___Summary!B914</f>
        <v>0</v>
      </c>
      <c r="X911" s="43">
        <f t="shared" si="41"/>
        <v>0</v>
      </c>
      <c r="Y911" s="43">
        <f t="shared" si="42"/>
        <v>0</v>
      </c>
    </row>
    <row r="912" spans="1:25" ht="35.1" customHeight="1" x14ac:dyDescent="0.2">
      <c r="A912" s="44"/>
      <c r="B912" s="44"/>
      <c r="C912" s="44"/>
      <c r="D912" s="44"/>
      <c r="E912" s="44"/>
      <c r="F912" s="44"/>
      <c r="G912" s="89"/>
      <c r="H912" s="45"/>
      <c r="I912" s="47"/>
      <c r="J912" s="46"/>
      <c r="K912" s="47"/>
      <c r="L912" s="47"/>
      <c r="M912" s="48"/>
      <c r="N912" s="46"/>
      <c r="O912" s="44"/>
      <c r="P912" s="47"/>
      <c r="Q912" s="46"/>
      <c r="R912" s="46"/>
      <c r="S912" s="46"/>
      <c r="T912" s="46"/>
      <c r="U912" s="19" t="b">
        <f>N912&gt;___Summary!B915</f>
        <v>0</v>
      </c>
      <c r="X912" s="43">
        <f t="shared" si="41"/>
        <v>0</v>
      </c>
      <c r="Y912" s="43">
        <f t="shared" si="42"/>
        <v>0</v>
      </c>
    </row>
    <row r="913" spans="1:25" ht="35.1" customHeight="1" x14ac:dyDescent="0.2">
      <c r="A913" s="44"/>
      <c r="B913" s="44"/>
      <c r="C913" s="44"/>
      <c r="D913" s="44"/>
      <c r="E913" s="44"/>
      <c r="F913" s="44"/>
      <c r="G913" s="89"/>
      <c r="H913" s="45"/>
      <c r="I913" s="47"/>
      <c r="J913" s="46"/>
      <c r="K913" s="47"/>
      <c r="L913" s="47"/>
      <c r="M913" s="48"/>
      <c r="N913" s="46"/>
      <c r="O913" s="44"/>
      <c r="P913" s="47"/>
      <c r="Q913" s="46"/>
      <c r="R913" s="46"/>
      <c r="S913" s="46"/>
      <c r="T913" s="46"/>
      <c r="U913" s="19" t="b">
        <f>N913&gt;___Summary!B916</f>
        <v>0</v>
      </c>
      <c r="X913" s="43">
        <f t="shared" si="41"/>
        <v>0</v>
      </c>
      <c r="Y913" s="43">
        <f t="shared" si="42"/>
        <v>0</v>
      </c>
    </row>
    <row r="914" spans="1:25" ht="35.1" customHeight="1" x14ac:dyDescent="0.2">
      <c r="A914" s="44"/>
      <c r="B914" s="44"/>
      <c r="C914" s="44"/>
      <c r="D914" s="44"/>
      <c r="E914" s="44"/>
      <c r="F914" s="44"/>
      <c r="G914" s="89"/>
      <c r="H914" s="45"/>
      <c r="I914" s="47"/>
      <c r="J914" s="46"/>
      <c r="K914" s="47"/>
      <c r="L914" s="47"/>
      <c r="M914" s="48"/>
      <c r="N914" s="46"/>
      <c r="O914" s="44"/>
      <c r="P914" s="47"/>
      <c r="Q914" s="46"/>
      <c r="R914" s="46"/>
      <c r="S914" s="46"/>
      <c r="T914" s="46"/>
      <c r="U914" s="19" t="b">
        <f>N914&gt;___Summary!B917</f>
        <v>0</v>
      </c>
      <c r="X914" s="43">
        <f t="shared" si="41"/>
        <v>0</v>
      </c>
      <c r="Y914" s="43">
        <f t="shared" si="42"/>
        <v>0</v>
      </c>
    </row>
    <row r="915" spans="1:25" ht="35.1" customHeight="1" x14ac:dyDescent="0.2">
      <c r="A915" s="44"/>
      <c r="B915" s="44"/>
      <c r="C915" s="44"/>
      <c r="D915" s="44"/>
      <c r="E915" s="44"/>
      <c r="F915" s="44"/>
      <c r="G915" s="89"/>
      <c r="H915" s="45"/>
      <c r="I915" s="47"/>
      <c r="J915" s="46"/>
      <c r="K915" s="47"/>
      <c r="L915" s="47"/>
      <c r="M915" s="48"/>
      <c r="N915" s="46"/>
      <c r="O915" s="44"/>
      <c r="P915" s="47"/>
      <c r="Q915" s="46"/>
      <c r="R915" s="46"/>
      <c r="S915" s="46"/>
      <c r="T915" s="46"/>
      <c r="U915" s="19" t="b">
        <f>N915&gt;___Summary!B918</f>
        <v>0</v>
      </c>
      <c r="X915" s="43">
        <f t="shared" si="41"/>
        <v>0</v>
      </c>
      <c r="Y915" s="43">
        <f t="shared" si="42"/>
        <v>0</v>
      </c>
    </row>
    <row r="916" spans="1:25" ht="35.1" customHeight="1" x14ac:dyDescent="0.2">
      <c r="A916" s="44"/>
      <c r="B916" s="44"/>
      <c r="C916" s="44"/>
      <c r="D916" s="44"/>
      <c r="E916" s="44"/>
      <c r="F916" s="44"/>
      <c r="G916" s="89"/>
      <c r="H916" s="45"/>
      <c r="I916" s="47"/>
      <c r="J916" s="46"/>
      <c r="K916" s="47"/>
      <c r="L916" s="47"/>
      <c r="M916" s="48"/>
      <c r="N916" s="46"/>
      <c r="O916" s="44"/>
      <c r="P916" s="47"/>
      <c r="Q916" s="46"/>
      <c r="R916" s="46"/>
      <c r="S916" s="46"/>
      <c r="T916" s="46"/>
      <c r="U916" s="19" t="b">
        <f>N916&gt;___Summary!B919</f>
        <v>0</v>
      </c>
      <c r="X916" s="43">
        <f t="shared" si="41"/>
        <v>0</v>
      </c>
      <c r="Y916" s="43">
        <f t="shared" si="42"/>
        <v>0</v>
      </c>
    </row>
    <row r="917" spans="1:25" ht="35.1" customHeight="1" x14ac:dyDescent="0.2">
      <c r="A917" s="44"/>
      <c r="B917" s="44"/>
      <c r="C917" s="44"/>
      <c r="D917" s="44"/>
      <c r="E917" s="44"/>
      <c r="F917" s="44"/>
      <c r="G917" s="89"/>
      <c r="H917" s="45"/>
      <c r="I917" s="47"/>
      <c r="J917" s="46"/>
      <c r="K917" s="47"/>
      <c r="L917" s="47"/>
      <c r="M917" s="48"/>
      <c r="N917" s="46"/>
      <c r="O917" s="44"/>
      <c r="P917" s="47"/>
      <c r="Q917" s="46"/>
      <c r="R917" s="46"/>
      <c r="S917" s="46"/>
      <c r="T917" s="46"/>
      <c r="U917" s="19" t="b">
        <f>N917&gt;___Summary!B920</f>
        <v>0</v>
      </c>
      <c r="V917" s="49" t="b">
        <f t="shared" ref="V917:V937" si="43">Q917&gt;=N917</f>
        <v>1</v>
      </c>
      <c r="X917" s="43">
        <f t="shared" si="41"/>
        <v>0</v>
      </c>
      <c r="Y917" s="43">
        <f t="shared" si="42"/>
        <v>0</v>
      </c>
    </row>
    <row r="918" spans="1:25" ht="35.1" customHeight="1" x14ac:dyDescent="0.2">
      <c r="A918" s="44"/>
      <c r="B918" s="44"/>
      <c r="C918" s="44"/>
      <c r="D918" s="44"/>
      <c r="E918" s="44"/>
      <c r="F918" s="44"/>
      <c r="G918" s="89"/>
      <c r="H918" s="45"/>
      <c r="I918" s="47"/>
      <c r="J918" s="46"/>
      <c r="K918" s="47"/>
      <c r="L918" s="47"/>
      <c r="M918" s="48"/>
      <c r="N918" s="46"/>
      <c r="O918" s="44"/>
      <c r="P918" s="47"/>
      <c r="Q918" s="46"/>
      <c r="R918" s="46"/>
      <c r="S918" s="46"/>
      <c r="T918" s="46"/>
      <c r="U918" s="19" t="b">
        <f>N918&gt;___Summary!B921</f>
        <v>0</v>
      </c>
      <c r="V918" s="49" t="b">
        <f t="shared" si="43"/>
        <v>1</v>
      </c>
      <c r="X918" s="43">
        <f t="shared" si="41"/>
        <v>0</v>
      </c>
      <c r="Y918" s="43">
        <f t="shared" si="42"/>
        <v>0</v>
      </c>
    </row>
    <row r="919" spans="1:25" ht="35.1" customHeight="1" x14ac:dyDescent="0.2">
      <c r="A919" s="44"/>
      <c r="B919" s="44"/>
      <c r="C919" s="44"/>
      <c r="D919" s="44"/>
      <c r="E919" s="44"/>
      <c r="F919" s="44"/>
      <c r="G919" s="89"/>
      <c r="H919" s="45"/>
      <c r="I919" s="47"/>
      <c r="J919" s="46"/>
      <c r="K919" s="47"/>
      <c r="L919" s="47"/>
      <c r="M919" s="48"/>
      <c r="N919" s="46"/>
      <c r="O919" s="44"/>
      <c r="P919" s="47"/>
      <c r="Q919" s="46"/>
      <c r="R919" s="46"/>
      <c r="S919" s="46"/>
      <c r="T919" s="46"/>
      <c r="U919" s="19" t="b">
        <f>N919&gt;___Summary!B922</f>
        <v>0</v>
      </c>
      <c r="V919" s="49" t="b">
        <f t="shared" si="43"/>
        <v>1</v>
      </c>
      <c r="X919" s="43">
        <f t="shared" si="41"/>
        <v>0</v>
      </c>
      <c r="Y919" s="43">
        <f t="shared" si="42"/>
        <v>0</v>
      </c>
    </row>
    <row r="920" spans="1:25" ht="35.1" customHeight="1" x14ac:dyDescent="0.2">
      <c r="A920" s="44"/>
      <c r="B920" s="44"/>
      <c r="C920" s="44"/>
      <c r="D920" s="44"/>
      <c r="E920" s="44"/>
      <c r="F920" s="44"/>
      <c r="G920" s="89"/>
      <c r="H920" s="45"/>
      <c r="I920" s="47"/>
      <c r="J920" s="46"/>
      <c r="K920" s="47"/>
      <c r="L920" s="47"/>
      <c r="M920" s="48"/>
      <c r="N920" s="46"/>
      <c r="O920" s="44"/>
      <c r="P920" s="47"/>
      <c r="Q920" s="46"/>
      <c r="R920" s="46"/>
      <c r="S920" s="46"/>
      <c r="T920" s="46"/>
      <c r="U920" s="19" t="b">
        <f>N920&gt;___Summary!B923</f>
        <v>0</v>
      </c>
      <c r="V920" s="49" t="b">
        <f t="shared" si="43"/>
        <v>1</v>
      </c>
      <c r="X920" s="43">
        <f t="shared" si="41"/>
        <v>0</v>
      </c>
      <c r="Y920" s="43">
        <f t="shared" si="42"/>
        <v>0</v>
      </c>
    </row>
    <row r="921" spans="1:25" ht="35.1" customHeight="1" x14ac:dyDescent="0.2">
      <c r="A921" s="44"/>
      <c r="B921" s="44"/>
      <c r="C921" s="44"/>
      <c r="D921" s="44"/>
      <c r="E921" s="44"/>
      <c r="F921" s="44"/>
      <c r="G921" s="89"/>
      <c r="H921" s="45"/>
      <c r="I921" s="47"/>
      <c r="J921" s="46"/>
      <c r="K921" s="47"/>
      <c r="L921" s="47"/>
      <c r="M921" s="48"/>
      <c r="N921" s="46"/>
      <c r="O921" s="44"/>
      <c r="P921" s="47"/>
      <c r="Q921" s="46"/>
      <c r="R921" s="46"/>
      <c r="S921" s="46"/>
      <c r="T921" s="46"/>
      <c r="U921" s="19" t="b">
        <f>N921&gt;___Summary!B924</f>
        <v>0</v>
      </c>
      <c r="V921" s="49" t="b">
        <f t="shared" si="43"/>
        <v>1</v>
      </c>
      <c r="X921" s="43">
        <f t="shared" si="41"/>
        <v>0</v>
      </c>
      <c r="Y921" s="43">
        <f t="shared" si="42"/>
        <v>0</v>
      </c>
    </row>
    <row r="922" spans="1:25" ht="35.1" customHeight="1" x14ac:dyDescent="0.2">
      <c r="A922" s="44"/>
      <c r="B922" s="44"/>
      <c r="C922" s="44"/>
      <c r="D922" s="44"/>
      <c r="E922" s="44"/>
      <c r="F922" s="44"/>
      <c r="G922" s="89"/>
      <c r="H922" s="45"/>
      <c r="I922" s="47"/>
      <c r="J922" s="46"/>
      <c r="K922" s="47"/>
      <c r="L922" s="47"/>
      <c r="M922" s="48"/>
      <c r="N922" s="46"/>
      <c r="O922" s="44"/>
      <c r="P922" s="47"/>
      <c r="Q922" s="46"/>
      <c r="R922" s="46"/>
      <c r="S922" s="46"/>
      <c r="T922" s="46"/>
      <c r="U922" s="19" t="b">
        <f>N922&gt;___Summary!B925</f>
        <v>0</v>
      </c>
      <c r="V922" s="49" t="b">
        <f t="shared" si="43"/>
        <v>1</v>
      </c>
      <c r="X922" s="43">
        <f t="shared" si="41"/>
        <v>0</v>
      </c>
      <c r="Y922" s="43">
        <f t="shared" si="42"/>
        <v>0</v>
      </c>
    </row>
    <row r="923" spans="1:25" ht="35.1" customHeight="1" x14ac:dyDescent="0.2">
      <c r="A923" s="44"/>
      <c r="B923" s="44"/>
      <c r="C923" s="44"/>
      <c r="D923" s="44"/>
      <c r="E923" s="44"/>
      <c r="F923" s="44"/>
      <c r="G923" s="89"/>
      <c r="H923" s="45"/>
      <c r="I923" s="47"/>
      <c r="J923" s="46"/>
      <c r="K923" s="47"/>
      <c r="L923" s="47"/>
      <c r="M923" s="48"/>
      <c r="N923" s="46"/>
      <c r="O923" s="44"/>
      <c r="P923" s="47"/>
      <c r="Q923" s="46"/>
      <c r="R923" s="46"/>
      <c r="S923" s="46"/>
      <c r="T923" s="46"/>
      <c r="U923" s="19" t="b">
        <f>N923&gt;___Summary!B926</f>
        <v>0</v>
      </c>
      <c r="V923" s="49" t="b">
        <f t="shared" si="43"/>
        <v>1</v>
      </c>
      <c r="X923" s="43">
        <f t="shared" si="41"/>
        <v>0</v>
      </c>
      <c r="Y923" s="43">
        <f t="shared" si="42"/>
        <v>0</v>
      </c>
    </row>
    <row r="924" spans="1:25" ht="35.1" customHeight="1" x14ac:dyDescent="0.2">
      <c r="A924" s="44"/>
      <c r="B924" s="44"/>
      <c r="C924" s="44"/>
      <c r="D924" s="44"/>
      <c r="E924" s="44"/>
      <c r="F924" s="44"/>
      <c r="G924" s="89"/>
      <c r="H924" s="45"/>
      <c r="I924" s="47"/>
      <c r="J924" s="46"/>
      <c r="K924" s="47"/>
      <c r="L924" s="47"/>
      <c r="M924" s="48"/>
      <c r="N924" s="46"/>
      <c r="O924" s="44"/>
      <c r="P924" s="47"/>
      <c r="Q924" s="46"/>
      <c r="R924" s="46"/>
      <c r="S924" s="46"/>
      <c r="T924" s="46"/>
      <c r="U924" s="19" t="b">
        <f>N924&gt;___Summary!B927</f>
        <v>0</v>
      </c>
      <c r="V924" s="49" t="b">
        <f t="shared" si="43"/>
        <v>1</v>
      </c>
      <c r="X924" s="43">
        <f t="shared" si="41"/>
        <v>0</v>
      </c>
      <c r="Y924" s="43">
        <f t="shared" si="42"/>
        <v>0</v>
      </c>
    </row>
    <row r="925" spans="1:25" ht="35.1" customHeight="1" x14ac:dyDescent="0.2">
      <c r="A925" s="44"/>
      <c r="B925" s="44"/>
      <c r="C925" s="44"/>
      <c r="D925" s="44"/>
      <c r="E925" s="44"/>
      <c r="F925" s="44"/>
      <c r="G925" s="89"/>
      <c r="H925" s="45"/>
      <c r="I925" s="47"/>
      <c r="J925" s="46"/>
      <c r="K925" s="47"/>
      <c r="L925" s="47"/>
      <c r="M925" s="48"/>
      <c r="N925" s="46"/>
      <c r="O925" s="44"/>
      <c r="P925" s="47"/>
      <c r="Q925" s="46"/>
      <c r="R925" s="46"/>
      <c r="S925" s="46"/>
      <c r="T925" s="46"/>
      <c r="U925" s="19" t="b">
        <f>N925&gt;___Summary!B928</f>
        <v>0</v>
      </c>
      <c r="V925" s="49" t="b">
        <f t="shared" si="43"/>
        <v>1</v>
      </c>
      <c r="X925" s="43">
        <f t="shared" si="41"/>
        <v>0</v>
      </c>
      <c r="Y925" s="43">
        <f t="shared" si="42"/>
        <v>0</v>
      </c>
    </row>
    <row r="926" spans="1:25" ht="35.1" customHeight="1" x14ac:dyDescent="0.2">
      <c r="A926" s="44"/>
      <c r="B926" s="44"/>
      <c r="C926" s="44"/>
      <c r="D926" s="44"/>
      <c r="E926" s="44"/>
      <c r="F926" s="44"/>
      <c r="G926" s="89"/>
      <c r="H926" s="45"/>
      <c r="I926" s="47"/>
      <c r="J926" s="46"/>
      <c r="K926" s="47"/>
      <c r="L926" s="47"/>
      <c r="M926" s="48"/>
      <c r="N926" s="46"/>
      <c r="O926" s="44"/>
      <c r="P926" s="47"/>
      <c r="Q926" s="46"/>
      <c r="R926" s="46"/>
      <c r="S926" s="46"/>
      <c r="T926" s="46"/>
      <c r="U926" s="19" t="b">
        <f>N926&gt;___Summary!B929</f>
        <v>0</v>
      </c>
      <c r="V926" s="49" t="b">
        <f t="shared" si="43"/>
        <v>1</v>
      </c>
      <c r="X926" s="43">
        <f t="shared" si="41"/>
        <v>0</v>
      </c>
      <c r="Y926" s="43">
        <f t="shared" si="42"/>
        <v>0</v>
      </c>
    </row>
    <row r="927" spans="1:25" ht="35.1" customHeight="1" x14ac:dyDescent="0.2">
      <c r="A927" s="44"/>
      <c r="B927" s="44"/>
      <c r="C927" s="44"/>
      <c r="D927" s="44"/>
      <c r="E927" s="44"/>
      <c r="F927" s="44"/>
      <c r="G927" s="89"/>
      <c r="H927" s="45"/>
      <c r="I927" s="47"/>
      <c r="J927" s="46"/>
      <c r="K927" s="47"/>
      <c r="L927" s="47"/>
      <c r="M927" s="48"/>
      <c r="N927" s="46"/>
      <c r="O927" s="44"/>
      <c r="P927" s="47"/>
      <c r="Q927" s="46"/>
      <c r="R927" s="46"/>
      <c r="S927" s="46"/>
      <c r="T927" s="46"/>
      <c r="U927" s="19" t="b">
        <f>N927&gt;___Summary!B930</f>
        <v>0</v>
      </c>
      <c r="V927" s="49" t="b">
        <f t="shared" si="43"/>
        <v>1</v>
      </c>
      <c r="X927" s="43">
        <f t="shared" si="41"/>
        <v>0</v>
      </c>
      <c r="Y927" s="43">
        <f t="shared" si="42"/>
        <v>0</v>
      </c>
    </row>
    <row r="928" spans="1:25" ht="35.1" customHeight="1" x14ac:dyDescent="0.2">
      <c r="A928" s="44"/>
      <c r="B928" s="44"/>
      <c r="C928" s="44"/>
      <c r="D928" s="44"/>
      <c r="E928" s="44"/>
      <c r="F928" s="44"/>
      <c r="G928" s="89"/>
      <c r="H928" s="45"/>
      <c r="I928" s="47"/>
      <c r="J928" s="46"/>
      <c r="K928" s="47"/>
      <c r="L928" s="47"/>
      <c r="M928" s="48"/>
      <c r="N928" s="46"/>
      <c r="O928" s="44"/>
      <c r="P928" s="47"/>
      <c r="Q928" s="46"/>
      <c r="R928" s="46"/>
      <c r="S928" s="46"/>
      <c r="T928" s="46"/>
      <c r="U928" s="19" t="b">
        <f>N928&gt;___Summary!B931</f>
        <v>0</v>
      </c>
      <c r="V928" s="49" t="b">
        <f t="shared" si="43"/>
        <v>1</v>
      </c>
      <c r="X928" s="43">
        <f t="shared" si="41"/>
        <v>0</v>
      </c>
      <c r="Y928" s="43">
        <f t="shared" si="42"/>
        <v>0</v>
      </c>
    </row>
    <row r="929" spans="1:25" ht="35.1" customHeight="1" x14ac:dyDescent="0.2">
      <c r="A929" s="44"/>
      <c r="B929" s="44"/>
      <c r="C929" s="44"/>
      <c r="D929" s="44"/>
      <c r="E929" s="44"/>
      <c r="F929" s="44"/>
      <c r="G929" s="89"/>
      <c r="H929" s="45"/>
      <c r="I929" s="47"/>
      <c r="J929" s="46"/>
      <c r="K929" s="47"/>
      <c r="L929" s="47"/>
      <c r="M929" s="48"/>
      <c r="N929" s="46"/>
      <c r="O929" s="44"/>
      <c r="P929" s="47"/>
      <c r="Q929" s="46"/>
      <c r="R929" s="46"/>
      <c r="S929" s="46"/>
      <c r="T929" s="46"/>
      <c r="U929" s="19" t="b">
        <f>N929&gt;___Summary!B932</f>
        <v>0</v>
      </c>
      <c r="V929" s="49" t="b">
        <f t="shared" si="43"/>
        <v>1</v>
      </c>
      <c r="X929" s="43">
        <f t="shared" si="41"/>
        <v>0</v>
      </c>
      <c r="Y929" s="43">
        <f t="shared" si="42"/>
        <v>0</v>
      </c>
    </row>
    <row r="930" spans="1:25" ht="35.1" customHeight="1" x14ac:dyDescent="0.2">
      <c r="A930" s="44"/>
      <c r="B930" s="44"/>
      <c r="C930" s="44"/>
      <c r="D930" s="44"/>
      <c r="E930" s="44"/>
      <c r="F930" s="44"/>
      <c r="G930" s="89"/>
      <c r="H930" s="45"/>
      <c r="I930" s="47"/>
      <c r="J930" s="46"/>
      <c r="K930" s="47"/>
      <c r="L930" s="47"/>
      <c r="M930" s="48"/>
      <c r="N930" s="46"/>
      <c r="O930" s="44"/>
      <c r="P930" s="47"/>
      <c r="Q930" s="46"/>
      <c r="R930" s="46"/>
      <c r="S930" s="46"/>
      <c r="T930" s="46"/>
      <c r="U930" s="19" t="b">
        <f>N930&gt;___Summary!B933</f>
        <v>0</v>
      </c>
      <c r="V930" s="49" t="b">
        <f t="shared" si="43"/>
        <v>1</v>
      </c>
      <c r="X930" s="43">
        <f t="shared" si="41"/>
        <v>0</v>
      </c>
      <c r="Y930" s="43">
        <f t="shared" si="42"/>
        <v>0</v>
      </c>
    </row>
    <row r="931" spans="1:25" ht="35.1" customHeight="1" x14ac:dyDescent="0.2">
      <c r="A931" s="44"/>
      <c r="B931" s="44"/>
      <c r="C931" s="44"/>
      <c r="D931" s="44"/>
      <c r="E931" s="44"/>
      <c r="F931" s="44"/>
      <c r="G931" s="89"/>
      <c r="H931" s="45"/>
      <c r="I931" s="47"/>
      <c r="J931" s="46"/>
      <c r="K931" s="47"/>
      <c r="L931" s="47"/>
      <c r="M931" s="48"/>
      <c r="N931" s="46"/>
      <c r="O931" s="44"/>
      <c r="P931" s="47"/>
      <c r="Q931" s="46"/>
      <c r="R931" s="46"/>
      <c r="S931" s="46"/>
      <c r="T931" s="46"/>
      <c r="U931" s="19" t="b">
        <f>N931&gt;___Summary!B934</f>
        <v>0</v>
      </c>
      <c r="V931" s="49" t="b">
        <f t="shared" si="43"/>
        <v>1</v>
      </c>
      <c r="X931" s="43">
        <f t="shared" si="41"/>
        <v>0</v>
      </c>
      <c r="Y931" s="43">
        <f t="shared" si="42"/>
        <v>0</v>
      </c>
    </row>
    <row r="932" spans="1:25" ht="35.1" customHeight="1" x14ac:dyDescent="0.2">
      <c r="A932" s="44"/>
      <c r="B932" s="44"/>
      <c r="C932" s="44"/>
      <c r="D932" s="44"/>
      <c r="E932" s="44"/>
      <c r="F932" s="44"/>
      <c r="G932" s="89"/>
      <c r="H932" s="45"/>
      <c r="I932" s="47"/>
      <c r="J932" s="46"/>
      <c r="K932" s="47"/>
      <c r="L932" s="47"/>
      <c r="M932" s="48"/>
      <c r="N932" s="46"/>
      <c r="O932" s="44"/>
      <c r="P932" s="47"/>
      <c r="Q932" s="46"/>
      <c r="R932" s="46"/>
      <c r="S932" s="46"/>
      <c r="T932" s="46"/>
      <c r="U932" s="19" t="b">
        <f>N932&gt;___Summary!B935</f>
        <v>0</v>
      </c>
      <c r="V932" s="49" t="b">
        <f t="shared" si="43"/>
        <v>1</v>
      </c>
      <c r="X932" s="43">
        <f t="shared" si="41"/>
        <v>0</v>
      </c>
      <c r="Y932" s="43">
        <f t="shared" si="42"/>
        <v>0</v>
      </c>
    </row>
    <row r="933" spans="1:25" ht="35.1" customHeight="1" x14ac:dyDescent="0.2">
      <c r="A933" s="44"/>
      <c r="B933" s="44"/>
      <c r="C933" s="44"/>
      <c r="D933" s="44"/>
      <c r="E933" s="44"/>
      <c r="F933" s="44"/>
      <c r="G933" s="89"/>
      <c r="H933" s="45"/>
      <c r="I933" s="47"/>
      <c r="J933" s="46"/>
      <c r="K933" s="47"/>
      <c r="L933" s="47"/>
      <c r="M933" s="48"/>
      <c r="N933" s="46"/>
      <c r="O933" s="44"/>
      <c r="P933" s="47"/>
      <c r="Q933" s="46"/>
      <c r="R933" s="46"/>
      <c r="S933" s="46"/>
      <c r="T933" s="46"/>
      <c r="U933" s="19" t="b">
        <f>N933&gt;___Summary!B936</f>
        <v>0</v>
      </c>
      <c r="V933" s="49" t="b">
        <f t="shared" si="43"/>
        <v>1</v>
      </c>
      <c r="X933" s="43">
        <f t="shared" si="41"/>
        <v>0</v>
      </c>
      <c r="Y933" s="43">
        <f t="shared" si="42"/>
        <v>0</v>
      </c>
    </row>
    <row r="934" spans="1:25" ht="35.1" customHeight="1" x14ac:dyDescent="0.2">
      <c r="A934" s="44"/>
      <c r="B934" s="44"/>
      <c r="C934" s="44"/>
      <c r="D934" s="44"/>
      <c r="E934" s="44"/>
      <c r="F934" s="44"/>
      <c r="G934" s="89"/>
      <c r="H934" s="45"/>
      <c r="I934" s="47"/>
      <c r="J934" s="46"/>
      <c r="K934" s="47"/>
      <c r="L934" s="47"/>
      <c r="M934" s="48"/>
      <c r="N934" s="46"/>
      <c r="O934" s="44"/>
      <c r="P934" s="47"/>
      <c r="Q934" s="46"/>
      <c r="R934" s="46"/>
      <c r="S934" s="46"/>
      <c r="T934" s="46"/>
      <c r="U934" s="19" t="b">
        <f>N934&gt;___Summary!B937</f>
        <v>0</v>
      </c>
      <c r="V934" s="49" t="b">
        <f t="shared" si="43"/>
        <v>1</v>
      </c>
      <c r="X934" s="43">
        <f t="shared" si="41"/>
        <v>0</v>
      </c>
      <c r="Y934" s="43">
        <f t="shared" si="42"/>
        <v>0</v>
      </c>
    </row>
    <row r="935" spans="1:25" ht="35.1" customHeight="1" x14ac:dyDescent="0.2">
      <c r="A935" s="44"/>
      <c r="B935" s="44"/>
      <c r="C935" s="44"/>
      <c r="D935" s="44"/>
      <c r="E935" s="44"/>
      <c r="F935" s="44"/>
      <c r="G935" s="89"/>
      <c r="H935" s="45"/>
      <c r="I935" s="47"/>
      <c r="J935" s="46"/>
      <c r="K935" s="47"/>
      <c r="L935" s="47"/>
      <c r="M935" s="48"/>
      <c r="N935" s="46"/>
      <c r="O935" s="44"/>
      <c r="P935" s="47"/>
      <c r="Q935" s="46"/>
      <c r="R935" s="46"/>
      <c r="S935" s="46"/>
      <c r="T935" s="46"/>
      <c r="U935" s="19" t="b">
        <f>N935&gt;___Summary!B938</f>
        <v>0</v>
      </c>
      <c r="V935" s="49" t="b">
        <f t="shared" si="43"/>
        <v>1</v>
      </c>
      <c r="X935" s="43">
        <f t="shared" si="41"/>
        <v>0</v>
      </c>
      <c r="Y935" s="43">
        <f t="shared" si="42"/>
        <v>0</v>
      </c>
    </row>
    <row r="936" spans="1:25" ht="35.1" customHeight="1" x14ac:dyDescent="0.2">
      <c r="A936" s="44"/>
      <c r="B936" s="44"/>
      <c r="C936" s="44"/>
      <c r="D936" s="44"/>
      <c r="E936" s="44"/>
      <c r="F936" s="44"/>
      <c r="G936" s="89"/>
      <c r="H936" s="45"/>
      <c r="I936" s="47"/>
      <c r="J936" s="46"/>
      <c r="K936" s="47"/>
      <c r="L936" s="47"/>
      <c r="M936" s="48"/>
      <c r="N936" s="46"/>
      <c r="O936" s="44"/>
      <c r="P936" s="47"/>
      <c r="Q936" s="46"/>
      <c r="R936" s="46"/>
      <c r="S936" s="46"/>
      <c r="T936" s="46"/>
      <c r="U936" s="19" t="b">
        <f>N936&gt;___Summary!B939</f>
        <v>0</v>
      </c>
      <c r="V936" s="49" t="b">
        <f t="shared" si="43"/>
        <v>1</v>
      </c>
      <c r="X936" s="43">
        <f t="shared" si="41"/>
        <v>0</v>
      </c>
      <c r="Y936" s="43">
        <f t="shared" si="42"/>
        <v>0</v>
      </c>
    </row>
    <row r="937" spans="1:25" ht="35.1" customHeight="1" x14ac:dyDescent="0.2">
      <c r="A937" s="44"/>
      <c r="B937" s="44"/>
      <c r="C937" s="44"/>
      <c r="D937" s="44"/>
      <c r="E937" s="44"/>
      <c r="F937" s="44"/>
      <c r="G937" s="89"/>
      <c r="H937" s="45"/>
      <c r="I937" s="47"/>
      <c r="J937" s="46"/>
      <c r="K937" s="47"/>
      <c r="L937" s="47"/>
      <c r="M937" s="48"/>
      <c r="N937" s="46"/>
      <c r="O937" s="44"/>
      <c r="P937" s="47"/>
      <c r="Q937" s="46"/>
      <c r="R937" s="46"/>
      <c r="S937" s="46"/>
      <c r="T937" s="46"/>
      <c r="U937" s="19" t="b">
        <f>N937&gt;___Summary!B940</f>
        <v>0</v>
      </c>
      <c r="V937" s="49" t="b">
        <f t="shared" si="43"/>
        <v>1</v>
      </c>
      <c r="X937" s="43">
        <f t="shared" si="41"/>
        <v>0</v>
      </c>
      <c r="Y937" s="43">
        <f t="shared" si="42"/>
        <v>0</v>
      </c>
    </row>
    <row r="938" spans="1:25" ht="35.1" customHeight="1" x14ac:dyDescent="0.2">
      <c r="A938" s="44"/>
      <c r="B938" s="44"/>
      <c r="C938" s="44"/>
      <c r="D938" s="44"/>
      <c r="E938" s="44"/>
      <c r="F938" s="44"/>
      <c r="G938" s="89"/>
      <c r="H938" s="45"/>
      <c r="I938" s="47"/>
      <c r="J938" s="46"/>
      <c r="K938" s="47"/>
      <c r="L938" s="47"/>
      <c r="M938" s="48"/>
      <c r="N938" s="46"/>
      <c r="O938" s="44"/>
      <c r="P938" s="47"/>
      <c r="Q938" s="46"/>
      <c r="R938" s="46"/>
      <c r="S938" s="46"/>
      <c r="T938" s="46"/>
      <c r="U938" s="19" t="b">
        <f>N938&gt;___Summary!B941</f>
        <v>0</v>
      </c>
      <c r="X938" s="43">
        <f t="shared" si="41"/>
        <v>0</v>
      </c>
      <c r="Y938" s="43">
        <f t="shared" si="42"/>
        <v>0</v>
      </c>
    </row>
    <row r="939" spans="1:25" ht="35.1" customHeight="1" x14ac:dyDescent="0.2">
      <c r="A939" s="44"/>
      <c r="B939" s="44"/>
      <c r="C939" s="44"/>
      <c r="D939" s="44"/>
      <c r="E939" s="44"/>
      <c r="F939" s="44"/>
      <c r="G939" s="89"/>
      <c r="H939" s="45"/>
      <c r="I939" s="47"/>
      <c r="J939" s="46"/>
      <c r="K939" s="47"/>
      <c r="L939" s="47"/>
      <c r="M939" s="48"/>
      <c r="N939" s="46"/>
      <c r="O939" s="44"/>
      <c r="P939" s="47"/>
      <c r="Q939" s="46"/>
      <c r="R939" s="46"/>
      <c r="S939" s="46"/>
      <c r="T939" s="46"/>
      <c r="U939" s="19" t="b">
        <f>N939&gt;___Summary!B942</f>
        <v>0</v>
      </c>
      <c r="X939" s="43">
        <f t="shared" si="41"/>
        <v>0</v>
      </c>
      <c r="Y939" s="43">
        <f t="shared" si="42"/>
        <v>0</v>
      </c>
    </row>
    <row r="940" spans="1:25" ht="35.1" customHeight="1" x14ac:dyDescent="0.2">
      <c r="A940" s="44"/>
      <c r="B940" s="44"/>
      <c r="C940" s="44"/>
      <c r="D940" s="44"/>
      <c r="E940" s="44"/>
      <c r="F940" s="44"/>
      <c r="G940" s="89"/>
      <c r="H940" s="45"/>
      <c r="I940" s="47"/>
      <c r="J940" s="46"/>
      <c r="K940" s="47"/>
      <c r="L940" s="47"/>
      <c r="M940" s="48"/>
      <c r="N940" s="46"/>
      <c r="O940" s="44"/>
      <c r="P940" s="47"/>
      <c r="Q940" s="46"/>
      <c r="R940" s="46"/>
      <c r="S940" s="46"/>
      <c r="T940" s="46"/>
      <c r="U940" s="19" t="b">
        <f>N940&gt;___Summary!B943</f>
        <v>0</v>
      </c>
      <c r="X940" s="43">
        <f t="shared" si="41"/>
        <v>0</v>
      </c>
      <c r="Y940" s="43">
        <f t="shared" si="42"/>
        <v>0</v>
      </c>
    </row>
    <row r="941" spans="1:25" ht="35.1" customHeight="1" x14ac:dyDescent="0.2">
      <c r="A941" s="44"/>
      <c r="B941" s="44"/>
      <c r="C941" s="44"/>
      <c r="D941" s="44"/>
      <c r="E941" s="44"/>
      <c r="F941" s="44"/>
      <c r="G941" s="89"/>
      <c r="H941" s="45"/>
      <c r="I941" s="47"/>
      <c r="J941" s="46"/>
      <c r="K941" s="47"/>
      <c r="L941" s="47"/>
      <c r="M941" s="48"/>
      <c r="N941" s="46"/>
      <c r="O941" s="44"/>
      <c r="P941" s="47"/>
      <c r="Q941" s="46"/>
      <c r="R941" s="46"/>
      <c r="S941" s="46"/>
      <c r="T941" s="46"/>
      <c r="U941" s="19" t="b">
        <f>N941&gt;___Summary!B944</f>
        <v>0</v>
      </c>
      <c r="X941" s="43">
        <f t="shared" si="41"/>
        <v>0</v>
      </c>
      <c r="Y941" s="43">
        <f t="shared" si="42"/>
        <v>0</v>
      </c>
    </row>
    <row r="942" spans="1:25" ht="35.1" customHeight="1" x14ac:dyDescent="0.2">
      <c r="A942" s="44"/>
      <c r="B942" s="44"/>
      <c r="C942" s="44"/>
      <c r="D942" s="44"/>
      <c r="E942" s="44"/>
      <c r="F942" s="44"/>
      <c r="G942" s="89"/>
      <c r="H942" s="45"/>
      <c r="I942" s="47"/>
      <c r="J942" s="46"/>
      <c r="K942" s="47"/>
      <c r="L942" s="47"/>
      <c r="M942" s="48"/>
      <c r="N942" s="46"/>
      <c r="O942" s="44"/>
      <c r="P942" s="47"/>
      <c r="Q942" s="46"/>
      <c r="R942" s="46"/>
      <c r="S942" s="46"/>
      <c r="T942" s="46"/>
      <c r="U942" s="19" t="b">
        <f>N942&gt;___Summary!B945</f>
        <v>0</v>
      </c>
      <c r="X942" s="43">
        <f t="shared" si="41"/>
        <v>0</v>
      </c>
      <c r="Y942" s="43">
        <f t="shared" si="42"/>
        <v>0</v>
      </c>
    </row>
    <row r="943" spans="1:25" ht="35.1" customHeight="1" x14ac:dyDescent="0.2">
      <c r="A943" s="44"/>
      <c r="B943" s="44"/>
      <c r="C943" s="44"/>
      <c r="D943" s="44"/>
      <c r="E943" s="44"/>
      <c r="F943" s="44"/>
      <c r="G943" s="89"/>
      <c r="H943" s="45"/>
      <c r="I943" s="47"/>
      <c r="J943" s="46"/>
      <c r="K943" s="47"/>
      <c r="L943" s="47"/>
      <c r="M943" s="48"/>
      <c r="N943" s="46"/>
      <c r="O943" s="44"/>
      <c r="P943" s="47"/>
      <c r="Q943" s="46"/>
      <c r="R943" s="46"/>
      <c r="S943" s="46"/>
      <c r="T943" s="46"/>
      <c r="U943" s="19" t="b">
        <f>N943&gt;___Summary!B946</f>
        <v>0</v>
      </c>
      <c r="X943" s="43">
        <f t="shared" si="41"/>
        <v>0</v>
      </c>
      <c r="Y943" s="43">
        <f t="shared" si="42"/>
        <v>0</v>
      </c>
    </row>
    <row r="944" spans="1:25" ht="35.1" customHeight="1" x14ac:dyDescent="0.2">
      <c r="A944" s="44"/>
      <c r="B944" s="44"/>
      <c r="C944" s="44"/>
      <c r="D944" s="44"/>
      <c r="E944" s="44"/>
      <c r="F944" s="44"/>
      <c r="G944" s="89"/>
      <c r="H944" s="45"/>
      <c r="I944" s="47"/>
      <c r="J944" s="46"/>
      <c r="K944" s="47"/>
      <c r="L944" s="47"/>
      <c r="M944" s="48"/>
      <c r="N944" s="46"/>
      <c r="O944" s="44"/>
      <c r="P944" s="47"/>
      <c r="Q944" s="46"/>
      <c r="R944" s="46"/>
      <c r="S944" s="46"/>
      <c r="T944" s="46"/>
      <c r="U944" s="19" t="b">
        <f>N944&gt;___Summary!B947</f>
        <v>0</v>
      </c>
      <c r="X944" s="43">
        <f t="shared" si="41"/>
        <v>0</v>
      </c>
      <c r="Y944" s="43">
        <f t="shared" si="42"/>
        <v>0</v>
      </c>
    </row>
    <row r="945" spans="1:25" ht="35.1" customHeight="1" x14ac:dyDescent="0.2">
      <c r="A945" s="44"/>
      <c r="B945" s="44"/>
      <c r="C945" s="44"/>
      <c r="D945" s="44"/>
      <c r="E945" s="44"/>
      <c r="F945" s="44"/>
      <c r="G945" s="89"/>
      <c r="H945" s="45"/>
      <c r="I945" s="47"/>
      <c r="J945" s="46"/>
      <c r="K945" s="47"/>
      <c r="L945" s="47"/>
      <c r="M945" s="48"/>
      <c r="N945" s="46"/>
      <c r="O945" s="44"/>
      <c r="P945" s="47"/>
      <c r="Q945" s="46"/>
      <c r="R945" s="46"/>
      <c r="S945" s="46"/>
      <c r="T945" s="46"/>
      <c r="U945" s="19" t="b">
        <f>N945&gt;___Summary!B948</f>
        <v>0</v>
      </c>
      <c r="X945" s="43">
        <f t="shared" si="41"/>
        <v>0</v>
      </c>
      <c r="Y945" s="43">
        <f t="shared" si="42"/>
        <v>0</v>
      </c>
    </row>
    <row r="946" spans="1:25" ht="35.1" customHeight="1" x14ac:dyDescent="0.2">
      <c r="A946" s="44"/>
      <c r="B946" s="44"/>
      <c r="C946" s="44"/>
      <c r="D946" s="44"/>
      <c r="E946" s="44"/>
      <c r="F946" s="44"/>
      <c r="G946" s="89"/>
      <c r="H946" s="45"/>
      <c r="I946" s="47"/>
      <c r="J946" s="46"/>
      <c r="K946" s="47"/>
      <c r="L946" s="47"/>
      <c r="M946" s="48"/>
      <c r="N946" s="46"/>
      <c r="O946" s="44"/>
      <c r="P946" s="47"/>
      <c r="Q946" s="46"/>
      <c r="R946" s="46"/>
      <c r="S946" s="46"/>
      <c r="T946" s="46"/>
      <c r="U946" s="19" t="b">
        <f>N946&gt;___Summary!B949</f>
        <v>0</v>
      </c>
      <c r="X946" s="43">
        <f t="shared" si="41"/>
        <v>0</v>
      </c>
      <c r="Y946" s="43">
        <f t="shared" si="42"/>
        <v>0</v>
      </c>
    </row>
    <row r="947" spans="1:25" ht="35.1" customHeight="1" x14ac:dyDescent="0.2">
      <c r="A947" s="44"/>
      <c r="B947" s="44"/>
      <c r="C947" s="44"/>
      <c r="D947" s="44"/>
      <c r="E947" s="44"/>
      <c r="F947" s="44"/>
      <c r="G947" s="89"/>
      <c r="H947" s="45"/>
      <c r="I947" s="47"/>
      <c r="J947" s="46"/>
      <c r="K947" s="47"/>
      <c r="L947" s="47"/>
      <c r="M947" s="48"/>
      <c r="N947" s="46"/>
      <c r="O947" s="44"/>
      <c r="P947" s="47"/>
      <c r="Q947" s="46"/>
      <c r="R947" s="46"/>
      <c r="S947" s="46"/>
      <c r="T947" s="46"/>
      <c r="U947" s="19" t="b">
        <f>N947&gt;___Summary!B950</f>
        <v>0</v>
      </c>
      <c r="X947" s="43">
        <f t="shared" si="41"/>
        <v>0</v>
      </c>
      <c r="Y947" s="43">
        <f t="shared" si="42"/>
        <v>0</v>
      </c>
    </row>
    <row r="948" spans="1:25" ht="35.1" customHeight="1" x14ac:dyDescent="0.2">
      <c r="A948" s="44"/>
      <c r="B948" s="44"/>
      <c r="C948" s="44"/>
      <c r="D948" s="44"/>
      <c r="E948" s="44"/>
      <c r="F948" s="44"/>
      <c r="G948" s="89"/>
      <c r="H948" s="45"/>
      <c r="I948" s="47"/>
      <c r="J948" s="46"/>
      <c r="K948" s="47"/>
      <c r="L948" s="47"/>
      <c r="M948" s="48"/>
      <c r="N948" s="46"/>
      <c r="O948" s="44"/>
      <c r="P948" s="47"/>
      <c r="Q948" s="46"/>
      <c r="R948" s="46"/>
      <c r="S948" s="46"/>
      <c r="T948" s="46"/>
      <c r="U948" s="19" t="b">
        <f>N948&gt;___Summary!B951</f>
        <v>0</v>
      </c>
      <c r="X948" s="43">
        <f t="shared" si="41"/>
        <v>0</v>
      </c>
      <c r="Y948" s="43">
        <f t="shared" si="42"/>
        <v>0</v>
      </c>
    </row>
    <row r="949" spans="1:25" ht="35.1" customHeight="1" x14ac:dyDescent="0.2">
      <c r="A949" s="44"/>
      <c r="B949" s="44"/>
      <c r="C949" s="44"/>
      <c r="D949" s="44"/>
      <c r="E949" s="44"/>
      <c r="F949" s="44"/>
      <c r="G949" s="89"/>
      <c r="H949" s="45"/>
      <c r="I949" s="47"/>
      <c r="J949" s="46"/>
      <c r="K949" s="47"/>
      <c r="L949" s="47"/>
      <c r="M949" s="48"/>
      <c r="N949" s="46"/>
      <c r="O949" s="44"/>
      <c r="P949" s="47"/>
      <c r="Q949" s="46"/>
      <c r="R949" s="46"/>
      <c r="S949" s="46"/>
      <c r="T949" s="46"/>
      <c r="U949" s="19" t="b">
        <f>N949&gt;___Summary!B952</f>
        <v>0</v>
      </c>
      <c r="X949" s="43">
        <f t="shared" si="41"/>
        <v>0</v>
      </c>
      <c r="Y949" s="43">
        <f t="shared" si="42"/>
        <v>0</v>
      </c>
    </row>
    <row r="950" spans="1:25" ht="35.1" customHeight="1" x14ac:dyDescent="0.2">
      <c r="A950" s="44"/>
      <c r="B950" s="44"/>
      <c r="C950" s="44"/>
      <c r="D950" s="44"/>
      <c r="E950" s="44"/>
      <c r="F950" s="44"/>
      <c r="G950" s="89"/>
      <c r="H950" s="45"/>
      <c r="I950" s="47"/>
      <c r="J950" s="46"/>
      <c r="K950" s="47"/>
      <c r="L950" s="47"/>
      <c r="M950" s="48"/>
      <c r="N950" s="46"/>
      <c r="O950" s="44"/>
      <c r="P950" s="47"/>
      <c r="Q950" s="46"/>
      <c r="R950" s="46"/>
      <c r="S950" s="46"/>
      <c r="T950" s="46"/>
      <c r="U950" s="19" t="b">
        <f>N950&gt;___Summary!B953</f>
        <v>0</v>
      </c>
      <c r="X950" s="43">
        <f t="shared" si="41"/>
        <v>0</v>
      </c>
      <c r="Y950" s="43">
        <f t="shared" si="42"/>
        <v>0</v>
      </c>
    </row>
    <row r="951" spans="1:25" ht="35.1" customHeight="1" x14ac:dyDescent="0.2">
      <c r="A951" s="44"/>
      <c r="B951" s="44"/>
      <c r="C951" s="44"/>
      <c r="D951" s="44"/>
      <c r="E951" s="44"/>
      <c r="F951" s="44"/>
      <c r="G951" s="89"/>
      <c r="H951" s="45"/>
      <c r="I951" s="47"/>
      <c r="J951" s="46"/>
      <c r="K951" s="47"/>
      <c r="L951" s="47"/>
      <c r="M951" s="48"/>
      <c r="N951" s="46"/>
      <c r="O951" s="44"/>
      <c r="P951" s="47"/>
      <c r="Q951" s="46"/>
      <c r="R951" s="46"/>
      <c r="S951" s="46"/>
      <c r="T951" s="46"/>
      <c r="U951" s="19" t="b">
        <f>N951&gt;___Summary!B954</f>
        <v>0</v>
      </c>
      <c r="X951" s="43">
        <f t="shared" si="41"/>
        <v>0</v>
      </c>
      <c r="Y951" s="43">
        <f t="shared" si="42"/>
        <v>0</v>
      </c>
    </row>
    <row r="952" spans="1:25" ht="35.1" customHeight="1" x14ac:dyDescent="0.2">
      <c r="A952" s="44"/>
      <c r="B952" s="44"/>
      <c r="C952" s="44"/>
      <c r="D952" s="44"/>
      <c r="E952" s="44"/>
      <c r="F952" s="44"/>
      <c r="G952" s="89"/>
      <c r="H952" s="45"/>
      <c r="I952" s="47"/>
      <c r="J952" s="46"/>
      <c r="K952" s="47"/>
      <c r="L952" s="47"/>
      <c r="M952" s="48"/>
      <c r="N952" s="46"/>
      <c r="O952" s="44"/>
      <c r="P952" s="47"/>
      <c r="Q952" s="46"/>
      <c r="R952" s="46"/>
      <c r="S952" s="46"/>
      <c r="T952" s="46"/>
      <c r="U952" s="19" t="b">
        <f>N952&gt;___Summary!B955</f>
        <v>0</v>
      </c>
      <c r="X952" s="43">
        <f t="shared" si="41"/>
        <v>0</v>
      </c>
      <c r="Y952" s="43">
        <f t="shared" si="42"/>
        <v>0</v>
      </c>
    </row>
    <row r="953" spans="1:25" ht="35.1" customHeight="1" x14ac:dyDescent="0.2">
      <c r="A953" s="44"/>
      <c r="B953" s="44"/>
      <c r="C953" s="44"/>
      <c r="D953" s="44"/>
      <c r="E953" s="44"/>
      <c r="F953" s="44"/>
      <c r="G953" s="89"/>
      <c r="H953" s="45"/>
      <c r="I953" s="47"/>
      <c r="J953" s="46"/>
      <c r="K953" s="47"/>
      <c r="L953" s="47"/>
      <c r="M953" s="48"/>
      <c r="N953" s="46"/>
      <c r="O953" s="44"/>
      <c r="P953" s="47"/>
      <c r="Q953" s="46"/>
      <c r="R953" s="46"/>
      <c r="S953" s="46"/>
      <c r="T953" s="46"/>
      <c r="U953" s="19" t="b">
        <f>N953&gt;___Summary!B956</f>
        <v>0</v>
      </c>
      <c r="X953" s="43">
        <f t="shared" si="41"/>
        <v>0</v>
      </c>
      <c r="Y953" s="43">
        <f t="shared" si="42"/>
        <v>0</v>
      </c>
    </row>
    <row r="954" spans="1:25" ht="35.1" customHeight="1" x14ac:dyDescent="0.2">
      <c r="A954" s="44"/>
      <c r="B954" s="44"/>
      <c r="C954" s="44"/>
      <c r="D954" s="44"/>
      <c r="E954" s="44"/>
      <c r="F954" s="44"/>
      <c r="G954" s="89"/>
      <c r="H954" s="45"/>
      <c r="I954" s="47"/>
      <c r="J954" s="46"/>
      <c r="K954" s="47"/>
      <c r="L954" s="47"/>
      <c r="M954" s="48"/>
      <c r="N954" s="46"/>
      <c r="O954" s="44"/>
      <c r="P954" s="47"/>
      <c r="Q954" s="46"/>
      <c r="R954" s="46"/>
      <c r="S954" s="46"/>
      <c r="T954" s="46"/>
      <c r="U954" s="19" t="b">
        <f>N954&gt;___Summary!B957</f>
        <v>0</v>
      </c>
      <c r="X954" s="43">
        <f t="shared" si="41"/>
        <v>0</v>
      </c>
      <c r="Y954" s="43">
        <f t="shared" si="42"/>
        <v>0</v>
      </c>
    </row>
    <row r="955" spans="1:25" ht="35.1" customHeight="1" x14ac:dyDescent="0.2">
      <c r="A955" s="44"/>
      <c r="B955" s="44"/>
      <c r="C955" s="44"/>
      <c r="D955" s="44"/>
      <c r="E955" s="44"/>
      <c r="F955" s="44"/>
      <c r="G955" s="89"/>
      <c r="H955" s="45"/>
      <c r="I955" s="47"/>
      <c r="J955" s="46"/>
      <c r="K955" s="47"/>
      <c r="L955" s="47"/>
      <c r="M955" s="48"/>
      <c r="N955" s="46"/>
      <c r="O955" s="44"/>
      <c r="P955" s="47"/>
      <c r="Q955" s="46"/>
      <c r="R955" s="46"/>
      <c r="S955" s="46"/>
      <c r="T955" s="46"/>
      <c r="U955" s="19" t="b">
        <f>N955&gt;___Summary!B958</f>
        <v>0</v>
      </c>
      <c r="X955" s="43">
        <f t="shared" si="41"/>
        <v>0</v>
      </c>
      <c r="Y955" s="43">
        <f t="shared" si="42"/>
        <v>0</v>
      </c>
    </row>
    <row r="956" spans="1:25" ht="35.1" customHeight="1" x14ac:dyDescent="0.2">
      <c r="A956" s="44"/>
      <c r="B956" s="44"/>
      <c r="C956" s="44"/>
      <c r="D956" s="44"/>
      <c r="E956" s="44"/>
      <c r="F956" s="44"/>
      <c r="G956" s="89"/>
      <c r="H956" s="45"/>
      <c r="I956" s="47"/>
      <c r="J956" s="46"/>
      <c r="K956" s="47"/>
      <c r="L956" s="47"/>
      <c r="M956" s="48"/>
      <c r="N956" s="46"/>
      <c r="O956" s="44"/>
      <c r="P956" s="47"/>
      <c r="Q956" s="46"/>
      <c r="R956" s="46"/>
      <c r="S956" s="46"/>
      <c r="T956" s="46"/>
      <c r="U956" s="19" t="b">
        <f>N956&gt;___Summary!B959</f>
        <v>0</v>
      </c>
      <c r="X956" s="43">
        <f t="shared" si="41"/>
        <v>0</v>
      </c>
      <c r="Y956" s="43">
        <f t="shared" si="42"/>
        <v>0</v>
      </c>
    </row>
    <row r="957" spans="1:25" ht="35.1" customHeight="1" x14ac:dyDescent="0.2">
      <c r="A957" s="44"/>
      <c r="B957" s="44"/>
      <c r="C957" s="44"/>
      <c r="D957" s="44"/>
      <c r="E957" s="44"/>
      <c r="F957" s="44"/>
      <c r="G957" s="89"/>
      <c r="H957" s="45"/>
      <c r="I957" s="47"/>
      <c r="J957" s="46"/>
      <c r="K957" s="47"/>
      <c r="L957" s="47"/>
      <c r="M957" s="48"/>
      <c r="N957" s="46"/>
      <c r="O957" s="44"/>
      <c r="P957" s="47"/>
      <c r="Q957" s="46"/>
      <c r="R957" s="46"/>
      <c r="S957" s="46"/>
      <c r="T957" s="46"/>
      <c r="U957" s="19" t="b">
        <f>N957&gt;___Summary!B960</f>
        <v>0</v>
      </c>
      <c r="X957" s="43">
        <f t="shared" si="41"/>
        <v>0</v>
      </c>
      <c r="Y957" s="43">
        <f t="shared" si="42"/>
        <v>0</v>
      </c>
    </row>
    <row r="958" spans="1:25" ht="35.1" customHeight="1" x14ac:dyDescent="0.2">
      <c r="A958" s="44"/>
      <c r="B958" s="44"/>
      <c r="C958" s="44"/>
      <c r="D958" s="44"/>
      <c r="E958" s="44"/>
      <c r="F958" s="44"/>
      <c r="G958" s="89"/>
      <c r="H958" s="45"/>
      <c r="I958" s="47"/>
      <c r="J958" s="46"/>
      <c r="K958" s="47"/>
      <c r="L958" s="47"/>
      <c r="M958" s="48"/>
      <c r="N958" s="46"/>
      <c r="O958" s="44"/>
      <c r="P958" s="47"/>
      <c r="Q958" s="46"/>
      <c r="R958" s="46"/>
      <c r="S958" s="46"/>
      <c r="T958" s="46"/>
      <c r="U958" s="19" t="b">
        <f>N958&gt;___Summary!B961</f>
        <v>0</v>
      </c>
      <c r="X958" s="43">
        <f t="shared" si="41"/>
        <v>0</v>
      </c>
      <c r="Y958" s="43">
        <f t="shared" si="42"/>
        <v>0</v>
      </c>
    </row>
    <row r="959" spans="1:25" ht="35.1" customHeight="1" x14ac:dyDescent="0.2">
      <c r="A959" s="44"/>
      <c r="B959" s="44"/>
      <c r="C959" s="44"/>
      <c r="D959" s="44"/>
      <c r="E959" s="44"/>
      <c r="F959" s="44"/>
      <c r="G959" s="89"/>
      <c r="H959" s="45"/>
      <c r="I959" s="47"/>
      <c r="J959" s="46"/>
      <c r="K959" s="47"/>
      <c r="L959" s="47"/>
      <c r="M959" s="48"/>
      <c r="N959" s="46"/>
      <c r="O959" s="44"/>
      <c r="P959" s="47"/>
      <c r="Q959" s="46"/>
      <c r="R959" s="46"/>
      <c r="S959" s="46"/>
      <c r="T959" s="46"/>
      <c r="U959" s="19" t="b">
        <f>N959&gt;___Summary!B962</f>
        <v>0</v>
      </c>
      <c r="X959" s="43">
        <f t="shared" si="41"/>
        <v>0</v>
      </c>
      <c r="Y959" s="43">
        <f t="shared" si="42"/>
        <v>0</v>
      </c>
    </row>
    <row r="960" spans="1:25" ht="35.1" customHeight="1" x14ac:dyDescent="0.2">
      <c r="A960" s="44"/>
      <c r="B960" s="44"/>
      <c r="C960" s="44"/>
      <c r="D960" s="44"/>
      <c r="E960" s="44"/>
      <c r="F960" s="44"/>
      <c r="G960" s="89"/>
      <c r="H960" s="45"/>
      <c r="I960" s="47"/>
      <c r="J960" s="46"/>
      <c r="K960" s="47"/>
      <c r="L960" s="47"/>
      <c r="M960" s="48"/>
      <c r="N960" s="46"/>
      <c r="O960" s="44"/>
      <c r="P960" s="47"/>
      <c r="Q960" s="46"/>
      <c r="R960" s="46"/>
      <c r="S960" s="46"/>
      <c r="T960" s="46"/>
      <c r="U960" s="19" t="b">
        <f>N960&gt;___Summary!B963</f>
        <v>0</v>
      </c>
      <c r="X960" s="43">
        <f t="shared" si="41"/>
        <v>0</v>
      </c>
      <c r="Y960" s="43">
        <f t="shared" si="42"/>
        <v>0</v>
      </c>
    </row>
    <row r="961" spans="1:25" ht="35.1" customHeight="1" x14ac:dyDescent="0.2">
      <c r="A961" s="44"/>
      <c r="B961" s="44"/>
      <c r="C961" s="44"/>
      <c r="D961" s="44"/>
      <c r="E961" s="44"/>
      <c r="F961" s="44"/>
      <c r="G961" s="89"/>
      <c r="H961" s="45"/>
      <c r="I961" s="47"/>
      <c r="J961" s="46"/>
      <c r="K961" s="47"/>
      <c r="L961" s="47"/>
      <c r="M961" s="48"/>
      <c r="N961" s="46"/>
      <c r="O961" s="44"/>
      <c r="P961" s="47"/>
      <c r="Q961" s="46"/>
      <c r="R961" s="46"/>
      <c r="S961" s="46"/>
      <c r="T961" s="46"/>
      <c r="U961" s="19" t="b">
        <f>N961&gt;___Summary!B964</f>
        <v>0</v>
      </c>
      <c r="X961" s="43">
        <f t="shared" si="41"/>
        <v>0</v>
      </c>
      <c r="Y961" s="43">
        <f t="shared" si="42"/>
        <v>0</v>
      </c>
    </row>
    <row r="962" spans="1:25" ht="35.1" customHeight="1" x14ac:dyDescent="0.2">
      <c r="A962" s="44"/>
      <c r="B962" s="44"/>
      <c r="C962" s="44"/>
      <c r="D962" s="44"/>
      <c r="E962" s="44"/>
      <c r="F962" s="44"/>
      <c r="G962" s="89"/>
      <c r="H962" s="45"/>
      <c r="I962" s="47"/>
      <c r="J962" s="46"/>
      <c r="K962" s="47"/>
      <c r="L962" s="47"/>
      <c r="M962" s="48"/>
      <c r="N962" s="46"/>
      <c r="O962" s="44"/>
      <c r="P962" s="47"/>
      <c r="Q962" s="46"/>
      <c r="R962" s="46"/>
      <c r="S962" s="46"/>
      <c r="T962" s="46"/>
      <c r="U962" s="19" t="b">
        <f>N962&gt;___Summary!B965</f>
        <v>0</v>
      </c>
      <c r="X962" s="43">
        <f t="shared" si="41"/>
        <v>0</v>
      </c>
      <c r="Y962" s="43">
        <f t="shared" si="42"/>
        <v>0</v>
      </c>
    </row>
    <row r="963" spans="1:25" ht="35.1" customHeight="1" x14ac:dyDescent="0.2">
      <c r="A963" s="44"/>
      <c r="B963" s="44"/>
      <c r="C963" s="44"/>
      <c r="D963" s="44"/>
      <c r="E963" s="44"/>
      <c r="F963" s="44"/>
      <c r="G963" s="89"/>
      <c r="H963" s="45"/>
      <c r="I963" s="47"/>
      <c r="J963" s="46"/>
      <c r="K963" s="47"/>
      <c r="L963" s="47"/>
      <c r="M963" s="48"/>
      <c r="N963" s="46"/>
      <c r="O963" s="44"/>
      <c r="P963" s="47"/>
      <c r="Q963" s="46"/>
      <c r="R963" s="46"/>
      <c r="S963" s="46"/>
      <c r="T963" s="46"/>
      <c r="U963" s="19" t="b">
        <f>N963&gt;___Summary!B966</f>
        <v>0</v>
      </c>
      <c r="X963" s="43">
        <f t="shared" si="41"/>
        <v>0</v>
      </c>
      <c r="Y963" s="43">
        <f t="shared" si="42"/>
        <v>0</v>
      </c>
    </row>
    <row r="964" spans="1:25" ht="35.1" customHeight="1" x14ac:dyDescent="0.2">
      <c r="A964" s="44"/>
      <c r="B964" s="44"/>
      <c r="C964" s="44"/>
      <c r="D964" s="44"/>
      <c r="E964" s="44"/>
      <c r="F964" s="44"/>
      <c r="G964" s="89"/>
      <c r="H964" s="45"/>
      <c r="I964" s="47"/>
      <c r="J964" s="46"/>
      <c r="K964" s="47"/>
      <c r="L964" s="47"/>
      <c r="M964" s="48"/>
      <c r="N964" s="46"/>
      <c r="O964" s="44"/>
      <c r="P964" s="47"/>
      <c r="Q964" s="46"/>
      <c r="R964" s="46"/>
      <c r="S964" s="46"/>
      <c r="T964" s="46"/>
      <c r="U964" s="19" t="b">
        <f>N964&gt;___Summary!B967</f>
        <v>0</v>
      </c>
      <c r="X964" s="43">
        <f t="shared" si="41"/>
        <v>0</v>
      </c>
      <c r="Y964" s="43">
        <f t="shared" si="42"/>
        <v>0</v>
      </c>
    </row>
    <row r="965" spans="1:25" ht="35.1" customHeight="1" x14ac:dyDescent="0.2">
      <c r="A965" s="44"/>
      <c r="B965" s="44"/>
      <c r="C965" s="44"/>
      <c r="D965" s="44"/>
      <c r="E965" s="44"/>
      <c r="F965" s="44"/>
      <c r="G965" s="89"/>
      <c r="H965" s="45"/>
      <c r="I965" s="47"/>
      <c r="J965" s="46"/>
      <c r="K965" s="47"/>
      <c r="L965" s="47"/>
      <c r="M965" s="48"/>
      <c r="N965" s="46"/>
      <c r="O965" s="44"/>
      <c r="P965" s="47"/>
      <c r="Q965" s="46"/>
      <c r="R965" s="46"/>
      <c r="S965" s="46"/>
      <c r="T965" s="46"/>
      <c r="U965" s="19" t="b">
        <f>N965&gt;___Summary!B968</f>
        <v>0</v>
      </c>
      <c r="X965" s="43">
        <f t="shared" si="41"/>
        <v>0</v>
      </c>
      <c r="Y965" s="43">
        <f t="shared" si="42"/>
        <v>0</v>
      </c>
    </row>
    <row r="966" spans="1:25" ht="35.1" customHeight="1" x14ac:dyDescent="0.2">
      <c r="A966" s="44"/>
      <c r="B966" s="44"/>
      <c r="C966" s="44"/>
      <c r="D966" s="44"/>
      <c r="E966" s="44"/>
      <c r="F966" s="44"/>
      <c r="G966" s="89"/>
      <c r="H966" s="45"/>
      <c r="I966" s="47"/>
      <c r="J966" s="46"/>
      <c r="K966" s="47"/>
      <c r="L966" s="47"/>
      <c r="M966" s="48"/>
      <c r="N966" s="46"/>
      <c r="O966" s="44"/>
      <c r="P966" s="47"/>
      <c r="Q966" s="46"/>
      <c r="R966" s="46"/>
      <c r="S966" s="46"/>
      <c r="T966" s="46"/>
      <c r="U966" s="19" t="b">
        <f>N966&gt;___Summary!B969</f>
        <v>0</v>
      </c>
      <c r="X966" s="43">
        <f t="shared" si="41"/>
        <v>0</v>
      </c>
      <c r="Y966" s="43">
        <f t="shared" si="42"/>
        <v>0</v>
      </c>
    </row>
    <row r="967" spans="1:25" ht="35.1" customHeight="1" x14ac:dyDescent="0.2">
      <c r="A967" s="44"/>
      <c r="B967" s="44"/>
      <c r="C967" s="44"/>
      <c r="D967" s="44"/>
      <c r="E967" s="44"/>
      <c r="F967" s="44"/>
      <c r="G967" s="89"/>
      <c r="H967" s="45"/>
      <c r="I967" s="47"/>
      <c r="J967" s="46"/>
      <c r="K967" s="47"/>
      <c r="L967" s="47"/>
      <c r="M967" s="48"/>
      <c r="N967" s="46"/>
      <c r="O967" s="44"/>
      <c r="P967" s="47"/>
      <c r="Q967" s="46"/>
      <c r="R967" s="46"/>
      <c r="S967" s="46"/>
      <c r="T967" s="46"/>
      <c r="U967" s="19" t="b">
        <f>N967&gt;___Summary!B970</f>
        <v>0</v>
      </c>
      <c r="X967" s="43">
        <f t="shared" si="41"/>
        <v>0</v>
      </c>
      <c r="Y967" s="43">
        <f t="shared" si="42"/>
        <v>0</v>
      </c>
    </row>
    <row r="968" spans="1:25" ht="35.1" customHeight="1" x14ac:dyDescent="0.2">
      <c r="A968" s="44"/>
      <c r="B968" s="44"/>
      <c r="C968" s="44"/>
      <c r="D968" s="44"/>
      <c r="E968" s="44"/>
      <c r="F968" s="44"/>
      <c r="G968" s="89"/>
      <c r="H968" s="45"/>
      <c r="I968" s="47"/>
      <c r="J968" s="46"/>
      <c r="K968" s="47"/>
      <c r="L968" s="47"/>
      <c r="M968" s="48"/>
      <c r="N968" s="46"/>
      <c r="O968" s="44"/>
      <c r="P968" s="47"/>
      <c r="Q968" s="46"/>
      <c r="R968" s="46"/>
      <c r="S968" s="46"/>
      <c r="T968" s="46"/>
      <c r="U968" s="19" t="b">
        <f>N968&gt;___Summary!B971</f>
        <v>0</v>
      </c>
      <c r="X968" s="43">
        <f t="shared" ref="X968:X1001" si="44" xml:space="preserve"> IF(H968 = "Direct", G968, 0)</f>
        <v>0</v>
      </c>
      <c r="Y968" s="43">
        <f t="shared" ref="Y968:Y1001" si="45" xml:space="preserve"> IF(H968 = "Indirect", G968, 0 )</f>
        <v>0</v>
      </c>
    </row>
    <row r="969" spans="1:25" ht="35.1" customHeight="1" x14ac:dyDescent="0.2">
      <c r="A969" s="44"/>
      <c r="B969" s="44"/>
      <c r="C969" s="44"/>
      <c r="D969" s="44"/>
      <c r="E969" s="44"/>
      <c r="F969" s="44"/>
      <c r="G969" s="89"/>
      <c r="H969" s="45"/>
      <c r="I969" s="47"/>
      <c r="J969" s="46"/>
      <c r="K969" s="47"/>
      <c r="L969" s="47"/>
      <c r="M969" s="48"/>
      <c r="N969" s="46"/>
      <c r="O969" s="44"/>
      <c r="P969" s="47"/>
      <c r="Q969" s="46"/>
      <c r="R969" s="46"/>
      <c r="S969" s="46"/>
      <c r="T969" s="46"/>
      <c r="U969" s="19" t="b">
        <f>N969&gt;___Summary!B972</f>
        <v>0</v>
      </c>
      <c r="X969" s="43">
        <f t="shared" si="44"/>
        <v>0</v>
      </c>
      <c r="Y969" s="43">
        <f t="shared" si="45"/>
        <v>0</v>
      </c>
    </row>
    <row r="970" spans="1:25" ht="35.1" customHeight="1" x14ac:dyDescent="0.2">
      <c r="A970" s="44"/>
      <c r="B970" s="44"/>
      <c r="C970" s="44"/>
      <c r="D970" s="44"/>
      <c r="E970" s="44"/>
      <c r="F970" s="44"/>
      <c r="G970" s="89"/>
      <c r="H970" s="45"/>
      <c r="I970" s="47"/>
      <c r="J970" s="46"/>
      <c r="K970" s="47"/>
      <c r="L970" s="47"/>
      <c r="M970" s="48"/>
      <c r="N970" s="46"/>
      <c r="O970" s="44"/>
      <c r="P970" s="47"/>
      <c r="Q970" s="46"/>
      <c r="R970" s="46"/>
      <c r="S970" s="46"/>
      <c r="T970" s="46"/>
      <c r="U970" s="19" t="b">
        <f>N970&gt;___Summary!B973</f>
        <v>0</v>
      </c>
      <c r="X970" s="43">
        <f t="shared" si="44"/>
        <v>0</v>
      </c>
      <c r="Y970" s="43">
        <f t="shared" si="45"/>
        <v>0</v>
      </c>
    </row>
    <row r="971" spans="1:25" ht="35.1" customHeight="1" x14ac:dyDescent="0.2">
      <c r="A971" s="44"/>
      <c r="B971" s="44"/>
      <c r="C971" s="44"/>
      <c r="D971" s="44"/>
      <c r="E971" s="44"/>
      <c r="F971" s="44"/>
      <c r="G971" s="89"/>
      <c r="H971" s="45"/>
      <c r="I971" s="47"/>
      <c r="J971" s="46"/>
      <c r="K971" s="47"/>
      <c r="L971" s="47"/>
      <c r="M971" s="48"/>
      <c r="N971" s="46"/>
      <c r="O971" s="44"/>
      <c r="P971" s="47"/>
      <c r="Q971" s="46"/>
      <c r="R971" s="46"/>
      <c r="S971" s="46"/>
      <c r="T971" s="46"/>
      <c r="U971" s="19" t="b">
        <f>N971&gt;___Summary!B974</f>
        <v>0</v>
      </c>
      <c r="X971" s="43">
        <f t="shared" si="44"/>
        <v>0</v>
      </c>
      <c r="Y971" s="43">
        <f t="shared" si="45"/>
        <v>0</v>
      </c>
    </row>
    <row r="972" spans="1:25" ht="35.1" customHeight="1" x14ac:dyDescent="0.2">
      <c r="A972" s="44"/>
      <c r="B972" s="44"/>
      <c r="C972" s="44"/>
      <c r="D972" s="44"/>
      <c r="E972" s="44"/>
      <c r="F972" s="44"/>
      <c r="G972" s="89"/>
      <c r="H972" s="45"/>
      <c r="I972" s="47"/>
      <c r="J972" s="46"/>
      <c r="K972" s="47"/>
      <c r="L972" s="47"/>
      <c r="M972" s="48"/>
      <c r="N972" s="46"/>
      <c r="O972" s="44"/>
      <c r="P972" s="47"/>
      <c r="Q972" s="46"/>
      <c r="R972" s="46"/>
      <c r="S972" s="46"/>
      <c r="T972" s="46"/>
      <c r="U972" s="19" t="b">
        <f>N972&gt;___Summary!B975</f>
        <v>0</v>
      </c>
      <c r="X972" s="43">
        <f t="shared" si="44"/>
        <v>0</v>
      </c>
      <c r="Y972" s="43">
        <f t="shared" si="45"/>
        <v>0</v>
      </c>
    </row>
    <row r="973" spans="1:25" ht="35.1" customHeight="1" x14ac:dyDescent="0.2">
      <c r="A973" s="44"/>
      <c r="B973" s="44"/>
      <c r="C973" s="44"/>
      <c r="D973" s="44"/>
      <c r="E973" s="44"/>
      <c r="F973" s="44"/>
      <c r="G973" s="89"/>
      <c r="H973" s="45"/>
      <c r="I973" s="47"/>
      <c r="J973" s="46"/>
      <c r="K973" s="47"/>
      <c r="L973" s="47"/>
      <c r="M973" s="48"/>
      <c r="N973" s="46"/>
      <c r="O973" s="44"/>
      <c r="P973" s="47"/>
      <c r="Q973" s="46"/>
      <c r="R973" s="46"/>
      <c r="S973" s="46"/>
      <c r="T973" s="46"/>
      <c r="U973" s="19" t="b">
        <f>N973&gt;___Summary!B976</f>
        <v>0</v>
      </c>
      <c r="X973" s="43">
        <f t="shared" si="44"/>
        <v>0</v>
      </c>
      <c r="Y973" s="43">
        <f t="shared" si="45"/>
        <v>0</v>
      </c>
    </row>
    <row r="974" spans="1:25" ht="35.1" customHeight="1" x14ac:dyDescent="0.2">
      <c r="A974" s="44"/>
      <c r="B974" s="44"/>
      <c r="C974" s="44"/>
      <c r="D974" s="44"/>
      <c r="E974" s="44"/>
      <c r="F974" s="44"/>
      <c r="G974" s="89"/>
      <c r="H974" s="45"/>
      <c r="I974" s="47"/>
      <c r="J974" s="46"/>
      <c r="K974" s="47"/>
      <c r="L974" s="47"/>
      <c r="M974" s="48"/>
      <c r="N974" s="46"/>
      <c r="O974" s="44"/>
      <c r="P974" s="47"/>
      <c r="Q974" s="46"/>
      <c r="R974" s="46"/>
      <c r="S974" s="46"/>
      <c r="T974" s="46"/>
      <c r="U974" s="19" t="b">
        <f>N974&gt;___Summary!B977</f>
        <v>0</v>
      </c>
      <c r="X974" s="43">
        <f t="shared" si="44"/>
        <v>0</v>
      </c>
      <c r="Y974" s="43">
        <f t="shared" si="45"/>
        <v>0</v>
      </c>
    </row>
    <row r="975" spans="1:25" ht="35.1" customHeight="1" x14ac:dyDescent="0.2">
      <c r="A975" s="44"/>
      <c r="B975" s="44"/>
      <c r="C975" s="44"/>
      <c r="D975" s="44"/>
      <c r="E975" s="44"/>
      <c r="F975" s="44"/>
      <c r="G975" s="89"/>
      <c r="H975" s="45"/>
      <c r="I975" s="47"/>
      <c r="J975" s="46"/>
      <c r="K975" s="47"/>
      <c r="L975" s="47"/>
      <c r="M975" s="48"/>
      <c r="N975" s="46"/>
      <c r="O975" s="44"/>
      <c r="P975" s="47"/>
      <c r="Q975" s="46"/>
      <c r="R975" s="46"/>
      <c r="S975" s="46"/>
      <c r="T975" s="46"/>
      <c r="U975" s="19" t="b">
        <f>N975&gt;___Summary!B978</f>
        <v>0</v>
      </c>
      <c r="X975" s="43">
        <f t="shared" si="44"/>
        <v>0</v>
      </c>
      <c r="Y975" s="43">
        <f t="shared" si="45"/>
        <v>0</v>
      </c>
    </row>
    <row r="976" spans="1:25" ht="35.1" customHeight="1" x14ac:dyDescent="0.2">
      <c r="A976" s="44"/>
      <c r="B976" s="44"/>
      <c r="C976" s="44"/>
      <c r="D976" s="44"/>
      <c r="E976" s="44"/>
      <c r="F976" s="44"/>
      <c r="G976" s="89"/>
      <c r="H976" s="45"/>
      <c r="I976" s="47"/>
      <c r="J976" s="46"/>
      <c r="K976" s="47"/>
      <c r="L976" s="47"/>
      <c r="M976" s="48"/>
      <c r="N976" s="46"/>
      <c r="O976" s="44"/>
      <c r="P976" s="47"/>
      <c r="Q976" s="46"/>
      <c r="R976" s="46"/>
      <c r="S976" s="46"/>
      <c r="T976" s="46"/>
      <c r="U976" s="19" t="b">
        <f>N976&gt;___Summary!B979</f>
        <v>0</v>
      </c>
      <c r="X976" s="43">
        <f t="shared" si="44"/>
        <v>0</v>
      </c>
      <c r="Y976" s="43">
        <f t="shared" si="45"/>
        <v>0</v>
      </c>
    </row>
    <row r="977" spans="1:25" ht="35.1" customHeight="1" x14ac:dyDescent="0.2">
      <c r="A977" s="44"/>
      <c r="B977" s="44"/>
      <c r="C977" s="44"/>
      <c r="D977" s="44"/>
      <c r="E977" s="44"/>
      <c r="F977" s="44"/>
      <c r="G977" s="89"/>
      <c r="H977" s="45"/>
      <c r="I977" s="47"/>
      <c r="J977" s="46"/>
      <c r="K977" s="47"/>
      <c r="L977" s="47"/>
      <c r="M977" s="48"/>
      <c r="N977" s="46"/>
      <c r="O977" s="44"/>
      <c r="P977" s="47"/>
      <c r="Q977" s="46"/>
      <c r="R977" s="46"/>
      <c r="S977" s="46"/>
      <c r="T977" s="46"/>
      <c r="U977" s="19" t="b">
        <f>N977&gt;___Summary!B980</f>
        <v>0</v>
      </c>
      <c r="X977" s="43">
        <f t="shared" si="44"/>
        <v>0</v>
      </c>
      <c r="Y977" s="43">
        <f t="shared" si="45"/>
        <v>0</v>
      </c>
    </row>
    <row r="978" spans="1:25" ht="35.1" customHeight="1" x14ac:dyDescent="0.2">
      <c r="A978" s="44"/>
      <c r="B978" s="44"/>
      <c r="C978" s="44"/>
      <c r="D978" s="44"/>
      <c r="E978" s="44"/>
      <c r="F978" s="44"/>
      <c r="G978" s="89"/>
      <c r="H978" s="45"/>
      <c r="I978" s="47"/>
      <c r="J978" s="46"/>
      <c r="K978" s="47"/>
      <c r="L978" s="47"/>
      <c r="M978" s="48"/>
      <c r="N978" s="46"/>
      <c r="O978" s="44"/>
      <c r="P978" s="47"/>
      <c r="Q978" s="46"/>
      <c r="R978" s="46"/>
      <c r="S978" s="46"/>
      <c r="T978" s="46"/>
      <c r="U978" s="19" t="b">
        <f>N978&gt;___Summary!B981</f>
        <v>0</v>
      </c>
      <c r="X978" s="43">
        <f t="shared" si="44"/>
        <v>0</v>
      </c>
      <c r="Y978" s="43">
        <f t="shared" si="45"/>
        <v>0</v>
      </c>
    </row>
    <row r="979" spans="1:25" ht="35.1" customHeight="1" x14ac:dyDescent="0.2">
      <c r="A979" s="44"/>
      <c r="B979" s="44"/>
      <c r="C979" s="44"/>
      <c r="D979" s="44"/>
      <c r="E979" s="44"/>
      <c r="F979" s="44"/>
      <c r="G979" s="89"/>
      <c r="H979" s="45"/>
      <c r="I979" s="47"/>
      <c r="J979" s="46"/>
      <c r="K979" s="47"/>
      <c r="L979" s="47"/>
      <c r="M979" s="48"/>
      <c r="N979" s="46"/>
      <c r="O979" s="44"/>
      <c r="P979" s="47"/>
      <c r="Q979" s="46"/>
      <c r="R979" s="46"/>
      <c r="S979" s="46"/>
      <c r="T979" s="46"/>
      <c r="U979" s="19" t="b">
        <f>N979&gt;___Summary!B982</f>
        <v>0</v>
      </c>
      <c r="X979" s="43">
        <f t="shared" si="44"/>
        <v>0</v>
      </c>
      <c r="Y979" s="43">
        <f t="shared" si="45"/>
        <v>0</v>
      </c>
    </row>
    <row r="980" spans="1:25" ht="35.1" customHeight="1" x14ac:dyDescent="0.2">
      <c r="A980" s="44"/>
      <c r="B980" s="44"/>
      <c r="C980" s="44"/>
      <c r="D980" s="44"/>
      <c r="E980" s="44"/>
      <c r="F980" s="44"/>
      <c r="G980" s="89"/>
      <c r="H980" s="45"/>
      <c r="I980" s="47"/>
      <c r="J980" s="46"/>
      <c r="K980" s="47"/>
      <c r="L980" s="47"/>
      <c r="M980" s="48"/>
      <c r="N980" s="46"/>
      <c r="O980" s="44"/>
      <c r="P980" s="47"/>
      <c r="Q980" s="46"/>
      <c r="R980" s="46"/>
      <c r="S980" s="46"/>
      <c r="T980" s="46"/>
      <c r="U980" s="19" t="b">
        <f>N980&gt;___Summary!B983</f>
        <v>0</v>
      </c>
      <c r="X980" s="43">
        <f t="shared" si="44"/>
        <v>0</v>
      </c>
      <c r="Y980" s="43">
        <f t="shared" si="45"/>
        <v>0</v>
      </c>
    </row>
    <row r="981" spans="1:25" ht="35.1" customHeight="1" x14ac:dyDescent="0.2">
      <c r="A981" s="44"/>
      <c r="B981" s="44"/>
      <c r="C981" s="44"/>
      <c r="D981" s="44"/>
      <c r="E981" s="44"/>
      <c r="F981" s="44"/>
      <c r="G981" s="89"/>
      <c r="H981" s="45"/>
      <c r="I981" s="47"/>
      <c r="J981" s="46"/>
      <c r="K981" s="47"/>
      <c r="L981" s="47"/>
      <c r="M981" s="48"/>
      <c r="N981" s="46"/>
      <c r="O981" s="44"/>
      <c r="P981" s="47"/>
      <c r="Q981" s="46"/>
      <c r="R981" s="46"/>
      <c r="S981" s="46"/>
      <c r="T981" s="46"/>
      <c r="U981" s="19" t="b">
        <f>N981&gt;___Summary!B984</f>
        <v>0</v>
      </c>
      <c r="X981" s="43">
        <f t="shared" si="44"/>
        <v>0</v>
      </c>
      <c r="Y981" s="43">
        <f t="shared" si="45"/>
        <v>0</v>
      </c>
    </row>
    <row r="982" spans="1:25" ht="35.1" customHeight="1" x14ac:dyDescent="0.2">
      <c r="A982" s="44"/>
      <c r="B982" s="44"/>
      <c r="C982" s="44"/>
      <c r="D982" s="44"/>
      <c r="E982" s="44"/>
      <c r="F982" s="44"/>
      <c r="G982" s="89"/>
      <c r="H982" s="45"/>
      <c r="I982" s="47"/>
      <c r="J982" s="46"/>
      <c r="K982" s="47"/>
      <c r="L982" s="47"/>
      <c r="M982" s="48"/>
      <c r="N982" s="46"/>
      <c r="O982" s="44"/>
      <c r="P982" s="47"/>
      <c r="Q982" s="46"/>
      <c r="R982" s="46"/>
      <c r="S982" s="46"/>
      <c r="T982" s="46"/>
      <c r="U982" s="19" t="b">
        <f>N982&gt;___Summary!B985</f>
        <v>0</v>
      </c>
      <c r="X982" s="43">
        <f t="shared" si="44"/>
        <v>0</v>
      </c>
      <c r="Y982" s="43">
        <f t="shared" si="45"/>
        <v>0</v>
      </c>
    </row>
    <row r="983" spans="1:25" ht="35.1" customHeight="1" x14ac:dyDescent="0.2">
      <c r="A983" s="44"/>
      <c r="B983" s="44"/>
      <c r="C983" s="44"/>
      <c r="D983" s="44"/>
      <c r="E983" s="44"/>
      <c r="F983" s="44"/>
      <c r="G983" s="89"/>
      <c r="H983" s="45"/>
      <c r="I983" s="47"/>
      <c r="J983" s="46"/>
      <c r="K983" s="47"/>
      <c r="L983" s="47"/>
      <c r="M983" s="48"/>
      <c r="N983" s="46"/>
      <c r="O983" s="44"/>
      <c r="P983" s="47"/>
      <c r="Q983" s="46"/>
      <c r="R983" s="46"/>
      <c r="S983" s="46"/>
      <c r="T983" s="46"/>
      <c r="U983" s="19" t="b">
        <f>N983&gt;___Summary!B986</f>
        <v>0</v>
      </c>
      <c r="X983" s="43">
        <f t="shared" si="44"/>
        <v>0</v>
      </c>
      <c r="Y983" s="43">
        <f t="shared" si="45"/>
        <v>0</v>
      </c>
    </row>
    <row r="984" spans="1:25" ht="35.1" customHeight="1" x14ac:dyDescent="0.2">
      <c r="A984" s="44"/>
      <c r="B984" s="44"/>
      <c r="C984" s="44"/>
      <c r="D984" s="44"/>
      <c r="E984" s="44"/>
      <c r="F984" s="44"/>
      <c r="G984" s="89"/>
      <c r="H984" s="45"/>
      <c r="I984" s="47"/>
      <c r="J984" s="46"/>
      <c r="K984" s="47"/>
      <c r="L984" s="47"/>
      <c r="M984" s="48"/>
      <c r="N984" s="46"/>
      <c r="O984" s="44"/>
      <c r="P984" s="47"/>
      <c r="Q984" s="46"/>
      <c r="R984" s="46"/>
      <c r="S984" s="46"/>
      <c r="T984" s="46"/>
      <c r="U984" s="19" t="b">
        <f>N984&gt;___Summary!B987</f>
        <v>0</v>
      </c>
      <c r="X984" s="43">
        <f t="shared" si="44"/>
        <v>0</v>
      </c>
      <c r="Y984" s="43">
        <f t="shared" si="45"/>
        <v>0</v>
      </c>
    </row>
    <row r="985" spans="1:25" ht="35.1" customHeight="1" x14ac:dyDescent="0.2">
      <c r="A985" s="44"/>
      <c r="B985" s="44"/>
      <c r="C985" s="44"/>
      <c r="D985" s="44"/>
      <c r="E985" s="44"/>
      <c r="F985" s="44"/>
      <c r="G985" s="89"/>
      <c r="H985" s="45"/>
      <c r="I985" s="47"/>
      <c r="J985" s="46"/>
      <c r="K985" s="47"/>
      <c r="L985" s="47"/>
      <c r="M985" s="48"/>
      <c r="N985" s="46"/>
      <c r="O985" s="44"/>
      <c r="P985" s="47"/>
      <c r="Q985" s="46"/>
      <c r="R985" s="46"/>
      <c r="S985" s="46"/>
      <c r="T985" s="46"/>
      <c r="U985" s="19" t="b">
        <f>N985&gt;___Summary!B988</f>
        <v>0</v>
      </c>
      <c r="X985" s="43">
        <f t="shared" si="44"/>
        <v>0</v>
      </c>
      <c r="Y985" s="43">
        <f t="shared" si="45"/>
        <v>0</v>
      </c>
    </row>
    <row r="986" spans="1:25" ht="35.1" customHeight="1" x14ac:dyDescent="0.2">
      <c r="A986" s="44"/>
      <c r="B986" s="44"/>
      <c r="C986" s="44"/>
      <c r="D986" s="44"/>
      <c r="E986" s="44"/>
      <c r="F986" s="44"/>
      <c r="G986" s="89"/>
      <c r="H986" s="45"/>
      <c r="I986" s="47"/>
      <c r="J986" s="46"/>
      <c r="K986" s="47"/>
      <c r="L986" s="47"/>
      <c r="M986" s="48"/>
      <c r="N986" s="46"/>
      <c r="O986" s="44"/>
      <c r="P986" s="47"/>
      <c r="Q986" s="46"/>
      <c r="R986" s="46"/>
      <c r="S986" s="46"/>
      <c r="T986" s="46"/>
      <c r="U986" s="19" t="b">
        <f>N986&gt;___Summary!B989</f>
        <v>0</v>
      </c>
      <c r="X986" s="43">
        <f t="shared" si="44"/>
        <v>0</v>
      </c>
      <c r="Y986" s="43">
        <f t="shared" si="45"/>
        <v>0</v>
      </c>
    </row>
    <row r="987" spans="1:25" ht="35.1" customHeight="1" x14ac:dyDescent="0.2">
      <c r="A987" s="44"/>
      <c r="B987" s="44"/>
      <c r="C987" s="44"/>
      <c r="D987" s="44"/>
      <c r="E987" s="44"/>
      <c r="F987" s="44"/>
      <c r="G987" s="89"/>
      <c r="H987" s="45"/>
      <c r="I987" s="47"/>
      <c r="J987" s="46"/>
      <c r="K987" s="47"/>
      <c r="L987" s="47"/>
      <c r="M987" s="48"/>
      <c r="N987" s="46"/>
      <c r="O987" s="44"/>
      <c r="P987" s="47"/>
      <c r="Q987" s="46"/>
      <c r="R987" s="46"/>
      <c r="S987" s="46"/>
      <c r="T987" s="46"/>
      <c r="U987" s="19" t="b">
        <f>N987&gt;___Summary!B990</f>
        <v>0</v>
      </c>
      <c r="X987" s="43">
        <f t="shared" si="44"/>
        <v>0</v>
      </c>
      <c r="Y987" s="43">
        <f t="shared" si="45"/>
        <v>0</v>
      </c>
    </row>
    <row r="988" spans="1:25" ht="35.1" customHeight="1" x14ac:dyDescent="0.2">
      <c r="A988" s="44"/>
      <c r="B988" s="44"/>
      <c r="C988" s="44"/>
      <c r="D988" s="44"/>
      <c r="E988" s="44"/>
      <c r="F988" s="44"/>
      <c r="G988" s="89"/>
      <c r="H988" s="45"/>
      <c r="I988" s="47"/>
      <c r="J988" s="46"/>
      <c r="K988" s="47"/>
      <c r="L988" s="47"/>
      <c r="M988" s="48"/>
      <c r="N988" s="46"/>
      <c r="O988" s="44"/>
      <c r="P988" s="47"/>
      <c r="Q988" s="46"/>
      <c r="R988" s="46"/>
      <c r="S988" s="46"/>
      <c r="T988" s="46"/>
      <c r="U988" s="19" t="b">
        <f>N988&gt;___Summary!B991</f>
        <v>0</v>
      </c>
      <c r="X988" s="43">
        <f t="shared" si="44"/>
        <v>0</v>
      </c>
      <c r="Y988" s="43">
        <f t="shared" si="45"/>
        <v>0</v>
      </c>
    </row>
    <row r="989" spans="1:25" ht="35.1" customHeight="1" x14ac:dyDescent="0.2">
      <c r="A989" s="44"/>
      <c r="B989" s="44"/>
      <c r="C989" s="44"/>
      <c r="D989" s="44"/>
      <c r="E989" s="44"/>
      <c r="F989" s="44"/>
      <c r="G989" s="89"/>
      <c r="H989" s="45"/>
      <c r="I989" s="47"/>
      <c r="J989" s="46"/>
      <c r="K989" s="47"/>
      <c r="L989" s="47"/>
      <c r="M989" s="48"/>
      <c r="N989" s="46"/>
      <c r="O989" s="44"/>
      <c r="P989" s="47"/>
      <c r="Q989" s="46"/>
      <c r="R989" s="46"/>
      <c r="S989" s="46"/>
      <c r="T989" s="46"/>
      <c r="U989" s="19" t="b">
        <f>N989&gt;___Summary!B992</f>
        <v>0</v>
      </c>
      <c r="X989" s="43">
        <f t="shared" si="44"/>
        <v>0</v>
      </c>
      <c r="Y989" s="43">
        <f t="shared" si="45"/>
        <v>0</v>
      </c>
    </row>
    <row r="990" spans="1:25" ht="35.1" customHeight="1" x14ac:dyDescent="0.2">
      <c r="A990" s="44"/>
      <c r="B990" s="44"/>
      <c r="C990" s="44"/>
      <c r="D990" s="44"/>
      <c r="E990" s="44"/>
      <c r="F990" s="44"/>
      <c r="G990" s="89"/>
      <c r="H990" s="45"/>
      <c r="I990" s="47"/>
      <c r="J990" s="46"/>
      <c r="K990" s="47"/>
      <c r="L990" s="47"/>
      <c r="M990" s="48"/>
      <c r="N990" s="46"/>
      <c r="O990" s="44"/>
      <c r="P990" s="47"/>
      <c r="Q990" s="46"/>
      <c r="R990" s="46"/>
      <c r="S990" s="46"/>
      <c r="T990" s="46"/>
      <c r="U990" s="19" t="b">
        <f>N990&gt;___Summary!B993</f>
        <v>0</v>
      </c>
      <c r="X990" s="43">
        <f t="shared" si="44"/>
        <v>0</v>
      </c>
      <c r="Y990" s="43">
        <f t="shared" si="45"/>
        <v>0</v>
      </c>
    </row>
    <row r="991" spans="1:25" ht="35.1" customHeight="1" x14ac:dyDescent="0.2">
      <c r="A991" s="44"/>
      <c r="B991" s="44"/>
      <c r="C991" s="44"/>
      <c r="D991" s="44"/>
      <c r="E991" s="44"/>
      <c r="F991" s="44"/>
      <c r="G991" s="89"/>
      <c r="H991" s="45"/>
      <c r="I991" s="47"/>
      <c r="J991" s="46"/>
      <c r="K991" s="47"/>
      <c r="L991" s="47"/>
      <c r="M991" s="48"/>
      <c r="N991" s="46"/>
      <c r="O991" s="44"/>
      <c r="P991" s="47"/>
      <c r="Q991" s="46"/>
      <c r="R991" s="46"/>
      <c r="S991" s="46"/>
      <c r="T991" s="46"/>
      <c r="U991" s="19" t="b">
        <f>N991&gt;___Summary!B994</f>
        <v>0</v>
      </c>
      <c r="X991" s="43">
        <f t="shared" si="44"/>
        <v>0</v>
      </c>
      <c r="Y991" s="43">
        <f t="shared" si="45"/>
        <v>0</v>
      </c>
    </row>
    <row r="992" spans="1:25" ht="35.1" customHeight="1" x14ac:dyDescent="0.2">
      <c r="A992" s="44"/>
      <c r="B992" s="44"/>
      <c r="C992" s="44"/>
      <c r="D992" s="44"/>
      <c r="E992" s="44"/>
      <c r="F992" s="44"/>
      <c r="G992" s="89"/>
      <c r="H992" s="45"/>
      <c r="I992" s="47"/>
      <c r="J992" s="46"/>
      <c r="K992" s="47"/>
      <c r="L992" s="47"/>
      <c r="M992" s="48"/>
      <c r="N992" s="46"/>
      <c r="O992" s="44"/>
      <c r="P992" s="47"/>
      <c r="Q992" s="46"/>
      <c r="R992" s="46"/>
      <c r="S992" s="46"/>
      <c r="T992" s="46"/>
      <c r="U992" s="19" t="b">
        <f>N992&gt;___Summary!B995</f>
        <v>0</v>
      </c>
      <c r="X992" s="43">
        <f t="shared" si="44"/>
        <v>0</v>
      </c>
      <c r="Y992" s="43">
        <f t="shared" si="45"/>
        <v>0</v>
      </c>
    </row>
    <row r="993" spans="1:25" ht="35.1" customHeight="1" x14ac:dyDescent="0.2">
      <c r="A993" s="44"/>
      <c r="B993" s="44"/>
      <c r="C993" s="44"/>
      <c r="D993" s="44"/>
      <c r="E993" s="44"/>
      <c r="F993" s="44"/>
      <c r="G993" s="89"/>
      <c r="H993" s="45"/>
      <c r="I993" s="47"/>
      <c r="J993" s="46"/>
      <c r="K993" s="47"/>
      <c r="L993" s="47"/>
      <c r="M993" s="48"/>
      <c r="N993" s="46"/>
      <c r="O993" s="44"/>
      <c r="P993" s="47"/>
      <c r="Q993" s="46"/>
      <c r="R993" s="46"/>
      <c r="S993" s="46"/>
      <c r="T993" s="46"/>
      <c r="U993" s="19" t="b">
        <f>N993&gt;___Summary!B996</f>
        <v>0</v>
      </c>
      <c r="X993" s="43">
        <f t="shared" si="44"/>
        <v>0</v>
      </c>
      <c r="Y993" s="43">
        <f t="shared" si="45"/>
        <v>0</v>
      </c>
    </row>
    <row r="994" spans="1:25" ht="35.1" customHeight="1" x14ac:dyDescent="0.2">
      <c r="A994" s="44"/>
      <c r="B994" s="44"/>
      <c r="C994" s="44"/>
      <c r="D994" s="44"/>
      <c r="E994" s="44"/>
      <c r="F994" s="44"/>
      <c r="G994" s="89"/>
      <c r="H994" s="45"/>
      <c r="I994" s="47"/>
      <c r="J994" s="46"/>
      <c r="K994" s="47"/>
      <c r="L994" s="47"/>
      <c r="M994" s="48"/>
      <c r="N994" s="46"/>
      <c r="O994" s="44"/>
      <c r="P994" s="47"/>
      <c r="Q994" s="46"/>
      <c r="R994" s="46"/>
      <c r="S994" s="46"/>
      <c r="T994" s="46"/>
      <c r="U994" s="19" t="b">
        <f>N994&gt;___Summary!B997</f>
        <v>0</v>
      </c>
      <c r="X994" s="43">
        <f t="shared" si="44"/>
        <v>0</v>
      </c>
      <c r="Y994" s="43">
        <f t="shared" si="45"/>
        <v>0</v>
      </c>
    </row>
    <row r="995" spans="1:25" ht="35.1" customHeight="1" x14ac:dyDescent="0.2">
      <c r="A995" s="44"/>
      <c r="B995" s="44"/>
      <c r="C995" s="44"/>
      <c r="D995" s="44"/>
      <c r="E995" s="44"/>
      <c r="F995" s="44"/>
      <c r="G995" s="89"/>
      <c r="H995" s="45"/>
      <c r="I995" s="47"/>
      <c r="J995" s="46"/>
      <c r="K995" s="47"/>
      <c r="L995" s="47"/>
      <c r="M995" s="48"/>
      <c r="N995" s="46"/>
      <c r="O995" s="44"/>
      <c r="P995" s="47"/>
      <c r="Q995" s="46"/>
      <c r="R995" s="46"/>
      <c r="S995" s="46"/>
      <c r="T995" s="46"/>
      <c r="U995" s="19" t="b">
        <f>N995&gt;___Summary!B998</f>
        <v>0</v>
      </c>
      <c r="X995" s="43">
        <f t="shared" si="44"/>
        <v>0</v>
      </c>
      <c r="Y995" s="43">
        <f t="shared" si="45"/>
        <v>0</v>
      </c>
    </row>
    <row r="996" spans="1:25" ht="35.1" customHeight="1" x14ac:dyDescent="0.2">
      <c r="A996" s="44"/>
      <c r="B996" s="44"/>
      <c r="C996" s="44"/>
      <c r="D996" s="44"/>
      <c r="E996" s="44"/>
      <c r="F996" s="44"/>
      <c r="G996" s="89"/>
      <c r="H996" s="45"/>
      <c r="I996" s="47"/>
      <c r="J996" s="46"/>
      <c r="K996" s="47"/>
      <c r="L996" s="47"/>
      <c r="M996" s="48"/>
      <c r="N996" s="46"/>
      <c r="O996" s="44"/>
      <c r="P996" s="47"/>
      <c r="Q996" s="46"/>
      <c r="R996" s="46"/>
      <c r="S996" s="46"/>
      <c r="T996" s="46"/>
      <c r="U996" s="19" t="b">
        <f>N996&gt;___Summary!B999</f>
        <v>0</v>
      </c>
      <c r="X996" s="43">
        <f t="shared" si="44"/>
        <v>0</v>
      </c>
      <c r="Y996" s="43">
        <f t="shared" si="45"/>
        <v>0</v>
      </c>
    </row>
    <row r="997" spans="1:25" ht="35.1" customHeight="1" x14ac:dyDescent="0.2">
      <c r="A997" s="44"/>
      <c r="B997" s="44"/>
      <c r="C997" s="44"/>
      <c r="D997" s="44"/>
      <c r="E997" s="44"/>
      <c r="F997" s="44"/>
      <c r="G997" s="89"/>
      <c r="H997" s="45"/>
      <c r="I997" s="47"/>
      <c r="J997" s="46"/>
      <c r="K997" s="47"/>
      <c r="L997" s="47"/>
      <c r="M997" s="48"/>
      <c r="N997" s="46"/>
      <c r="O997" s="44"/>
      <c r="P997" s="47"/>
      <c r="Q997" s="46"/>
      <c r="R997" s="46"/>
      <c r="S997" s="46"/>
      <c r="T997" s="46"/>
      <c r="U997" s="19" t="b">
        <f>N997&gt;___Summary!B1000</f>
        <v>0</v>
      </c>
      <c r="X997" s="43">
        <f t="shared" si="44"/>
        <v>0</v>
      </c>
      <c r="Y997" s="43">
        <f t="shared" si="45"/>
        <v>0</v>
      </c>
    </row>
    <row r="998" spans="1:25" ht="35.1" customHeight="1" x14ac:dyDescent="0.2">
      <c r="A998" s="44"/>
      <c r="B998" s="44"/>
      <c r="C998" s="44"/>
      <c r="D998" s="44"/>
      <c r="E998" s="44"/>
      <c r="F998" s="44"/>
      <c r="G998" s="89"/>
      <c r="H998" s="45"/>
      <c r="I998" s="47"/>
      <c r="J998" s="46"/>
      <c r="K998" s="47"/>
      <c r="L998" s="47"/>
      <c r="M998" s="48"/>
      <c r="N998" s="46"/>
      <c r="O998" s="44"/>
      <c r="P998" s="47"/>
      <c r="Q998" s="46"/>
      <c r="R998" s="46"/>
      <c r="S998" s="46"/>
      <c r="T998" s="46"/>
      <c r="U998" s="19" t="b">
        <f>N998&gt;___Summary!B1001</f>
        <v>0</v>
      </c>
      <c r="X998" s="43">
        <f t="shared" si="44"/>
        <v>0</v>
      </c>
      <c r="Y998" s="43">
        <f t="shared" si="45"/>
        <v>0</v>
      </c>
    </row>
    <row r="999" spans="1:25" ht="35.1" customHeight="1" x14ac:dyDescent="0.2">
      <c r="A999" s="44"/>
      <c r="B999" s="44"/>
      <c r="C999" s="44"/>
      <c r="D999" s="44"/>
      <c r="E999" s="44"/>
      <c r="F999" s="44"/>
      <c r="G999" s="89"/>
      <c r="H999" s="45"/>
      <c r="I999" s="47"/>
      <c r="J999" s="46"/>
      <c r="K999" s="47"/>
      <c r="L999" s="47"/>
      <c r="M999" s="48"/>
      <c r="N999" s="46"/>
      <c r="O999" s="44"/>
      <c r="P999" s="47"/>
      <c r="Q999" s="46"/>
      <c r="R999" s="46"/>
      <c r="S999" s="46"/>
      <c r="T999" s="46"/>
      <c r="U999" s="19" t="b">
        <f>N999&gt;___Summary!B1002</f>
        <v>0</v>
      </c>
      <c r="X999" s="43">
        <f t="shared" si="44"/>
        <v>0</v>
      </c>
      <c r="Y999" s="43">
        <f t="shared" si="45"/>
        <v>0</v>
      </c>
    </row>
    <row r="1000" spans="1:25" ht="35.1" customHeight="1" x14ac:dyDescent="0.2">
      <c r="A1000" s="44"/>
      <c r="B1000" s="44"/>
      <c r="C1000" s="44"/>
      <c r="D1000" s="44"/>
      <c r="E1000" s="44"/>
      <c r="F1000" s="44"/>
      <c r="G1000" s="89"/>
      <c r="H1000" s="45"/>
      <c r="I1000" s="47"/>
      <c r="J1000" s="46"/>
      <c r="K1000" s="47"/>
      <c r="L1000" s="47"/>
      <c r="M1000" s="48"/>
      <c r="N1000" s="46"/>
      <c r="O1000" s="44"/>
      <c r="P1000" s="47"/>
      <c r="Q1000" s="46"/>
      <c r="R1000" s="46"/>
      <c r="S1000" s="46"/>
      <c r="T1000" s="46"/>
      <c r="U1000" s="19" t="b">
        <f>N1000&gt;___Summary!B1003</f>
        <v>0</v>
      </c>
      <c r="X1000" s="43">
        <f t="shared" si="44"/>
        <v>0</v>
      </c>
      <c r="Y1000" s="43">
        <f t="shared" si="45"/>
        <v>0</v>
      </c>
    </row>
    <row r="1001" spans="1:25" ht="35.1" customHeight="1" x14ac:dyDescent="0.2">
      <c r="A1001" s="44"/>
      <c r="B1001" s="44"/>
      <c r="C1001" s="44"/>
      <c r="D1001" s="44"/>
      <c r="E1001" s="44"/>
      <c r="F1001" s="44"/>
      <c r="G1001" s="89"/>
      <c r="H1001" s="45"/>
      <c r="I1001" s="47"/>
      <c r="J1001" s="46"/>
      <c r="K1001" s="47"/>
      <c r="L1001" s="47"/>
      <c r="M1001" s="48"/>
      <c r="N1001" s="46"/>
      <c r="O1001" s="44"/>
      <c r="P1001" s="47"/>
      <c r="Q1001" s="46"/>
      <c r="R1001" s="46"/>
      <c r="S1001" s="46"/>
      <c r="T1001" s="46"/>
      <c r="U1001" s="19" t="b">
        <f>N1001&gt;___Summary!B1004</f>
        <v>0</v>
      </c>
      <c r="X1001" s="43">
        <f t="shared" si="44"/>
        <v>0</v>
      </c>
      <c r="Y1001" s="43">
        <f t="shared" si="45"/>
        <v>0</v>
      </c>
    </row>
  </sheetData>
  <sheetProtection password="FD46" sheet="1" objects="1" scenarios="1" formatCells="0" formatRows="0" insertRows="0" deleteRows="0" selectLockedCells="1" sort="0" autoFilter="0"/>
  <autoFilter ref="A6:T6"/>
  <dataConsolidate/>
  <mergeCells count="9">
    <mergeCell ref="A5:R5"/>
    <mergeCell ref="A1:F1"/>
    <mergeCell ref="H1:R2"/>
    <mergeCell ref="A3:D3"/>
    <mergeCell ref="S1:T3"/>
    <mergeCell ref="E3:G3"/>
    <mergeCell ref="A2:F2"/>
    <mergeCell ref="H3:R3"/>
    <mergeCell ref="A4:R4"/>
  </mergeCells>
  <phoneticPr fontId="5" type="noConversion"/>
  <conditionalFormatting sqref="V7:V749 U7:U1001">
    <cfRule type="cellIs" dxfId="4" priority="4" stopIfTrue="1" operator="equal">
      <formula>FALSE</formula>
    </cfRule>
  </conditionalFormatting>
  <conditionalFormatting sqref="U1:V1048576">
    <cfRule type="cellIs" dxfId="3" priority="3" stopIfTrue="1" operator="equal">
      <formula>TRUE</formula>
    </cfRule>
  </conditionalFormatting>
  <dataValidations xWindow="890" yWindow="405" count="9">
    <dataValidation type="list" showInputMessage="1" showErrorMessage="1" sqref="D1002:D64660">
      <formula1 xml:space="preserve"> IM_HSCode</formula1>
    </dataValidation>
    <dataValidation type="list" showInputMessage="1" showErrorMessage="1" sqref="N1002:N64660">
      <formula1 xml:space="preserve"> IM_Date</formula1>
    </dataValidation>
    <dataValidation allowBlank="1" showInputMessage="1" showErrorMessage="1" error="Date between 22nd of Fub 2005 to 31st March 2008" sqref="J6:L6"/>
    <dataValidation type="decimal" allowBlank="1" showInputMessage="1" showErrorMessage="1" sqref="G1002:H64660 G7:G1001">
      <formula1>-999999.9</formula1>
      <formula2>999999.9</formula2>
    </dataValidation>
    <dataValidation showInputMessage="1" showErrorMessage="1" sqref="D7:D1001"/>
    <dataValidation type="list" allowBlank="1" showInputMessage="1" showErrorMessage="1" sqref="N7:N1001 J7:J1001 Q1:Q3 Q6:Q1048576">
      <formula1>IM_Date</formula1>
    </dataValidation>
    <dataValidation type="list" showInputMessage="1" showErrorMessage="1" prompt="in case of importing with a carrency other than the US dollar kindly attach the bank statment showing exchange rate of US dollar on the day of importing" sqref="R7:R64660">
      <formula1 xml:space="preserve"> Currancy</formula1>
    </dataValidation>
    <dataValidation type="decimal" allowBlank="1" showInputMessage="1" showErrorMessage="1" sqref="F7:F64660">
      <formula1>0.1</formula1>
      <formula2>999999.9</formula2>
    </dataValidation>
    <dataValidation type="list" allowBlank="1" showInputMessage="1" showErrorMessage="1" sqref="C7:C64660">
      <formula1 xml:space="preserve"> IM_Products</formula1>
    </dataValidation>
  </dataValidations>
  <printOptions horizontalCentered="1"/>
  <pageMargins left="0.5" right="0.5" top="0.5" bottom="0.75" header="0.511811023622047" footer="0.511811023622047"/>
  <pageSetup paperSize="9" scale="49" fitToHeight="1000" orientation="landscape" horizontalDpi="300" verticalDpi="300" r:id="rId1"/>
  <headerFooter alignWithMargins="0">
    <oddFooter>&amp;RPage &amp;P of &amp;N</oddFooter>
  </headerFooter>
  <colBreaks count="1" manualBreakCount="1">
    <brk id="22" max="1188" man="1"/>
  </colBreaks>
  <legacyDrawing r:id="rId2"/>
  <extLst>
    <ext xmlns:x14="http://schemas.microsoft.com/office/spreadsheetml/2009/9/main" uri="{CCE6A557-97BC-4b89-ADB6-D9C93CAAB3DF}">
      <x14:dataValidations xmlns:xm="http://schemas.microsoft.com/office/excel/2006/main" xWindow="890" yWindow="405" count="2">
        <x14:dataValidation type="list" allowBlank="1" showInputMessage="1" showErrorMessage="1">
          <x14:formula1>
            <xm:f>___Data!$AB$5:$AB$6</xm:f>
          </x14:formula1>
          <xm:sqref>L7:L1001</xm:sqref>
        </x14:dataValidation>
        <x14:dataValidation type="list" allowBlank="1" showInputMessage="1" showErrorMessage="1">
          <x14:formula1>
            <xm:f>___Data!$Z$5:$Z$6</xm:f>
          </x14:formula1>
          <xm:sqref>H7:H1001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0"/>
  <sheetViews>
    <sheetView rightToLeft="1" view="pageBreakPreview" zoomScale="70" zoomScaleSheetLayoutView="70" workbookViewId="0">
      <selection activeCell="D8" sqref="D8:E8"/>
    </sheetView>
  </sheetViews>
  <sheetFormatPr defaultColWidth="0" defaultRowHeight="33" zeroHeight="1" x14ac:dyDescent="0.2"/>
  <cols>
    <col min="1" max="1" width="3" style="9" customWidth="1"/>
    <col min="2" max="2" width="6.28515625" style="101"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17"/>
      <c r="B1" s="337"/>
      <c r="C1" s="337"/>
      <c r="D1" s="337"/>
      <c r="E1" s="337"/>
    </row>
    <row r="2" spans="1:5" ht="35.25" customHeight="1" x14ac:dyDescent="0.2">
      <c r="A2" s="317"/>
      <c r="B2" s="338" t="s">
        <v>230</v>
      </c>
      <c r="C2" s="339"/>
      <c r="D2" s="339"/>
      <c r="E2" s="340"/>
    </row>
    <row r="3" spans="1:5" ht="36" x14ac:dyDescent="0.2">
      <c r="A3" s="317"/>
      <c r="B3" s="343" t="s">
        <v>928</v>
      </c>
      <c r="C3" s="343"/>
      <c r="D3" s="343"/>
      <c r="E3" s="343"/>
    </row>
    <row r="4" spans="1:5" ht="33.75" thickBot="1" x14ac:dyDescent="0.25">
      <c r="A4" s="317"/>
      <c r="B4" s="21"/>
      <c r="C4" s="21"/>
      <c r="D4" s="21"/>
      <c r="E4" s="21"/>
    </row>
    <row r="5" spans="1:5" ht="29.25" customHeight="1" x14ac:dyDescent="0.2">
      <c r="A5" s="317"/>
      <c r="B5" s="344" t="s">
        <v>58</v>
      </c>
      <c r="C5" s="345"/>
      <c r="D5" s="329" t="e">
        <f>VLOOKUP(___Summary!B8, ___Data!V4:X6387, 2,FALSE)</f>
        <v>#N/A</v>
      </c>
      <c r="E5" s="330"/>
    </row>
    <row r="6" spans="1:5" ht="29.25" customHeight="1" x14ac:dyDescent="0.2">
      <c r="A6" s="317"/>
      <c r="B6" s="312" t="s">
        <v>59</v>
      </c>
      <c r="C6" s="313"/>
      <c r="D6" s="324">
        <f>IFERROR(VLOOKUP(___Summary!B8, ___Data!V4:X6387, 1,FALSE),  )</f>
        <v>0</v>
      </c>
      <c r="E6" s="325"/>
    </row>
    <row r="7" spans="1:5" ht="29.25" customHeight="1" x14ac:dyDescent="0.2">
      <c r="A7" s="317"/>
      <c r="B7" s="312" t="s">
        <v>60</v>
      </c>
      <c r="C7" s="313"/>
      <c r="D7" s="341" t="e">
        <f>VLOOKUP(D6, ___Data!V5:X638, 3,)</f>
        <v>#N/A</v>
      </c>
      <c r="E7" s="342"/>
    </row>
    <row r="8" spans="1:5" ht="29.25" customHeight="1" x14ac:dyDescent="0.2">
      <c r="A8" s="317"/>
      <c r="B8" s="312" t="s">
        <v>61</v>
      </c>
      <c r="C8" s="313"/>
      <c r="D8" s="331"/>
      <c r="E8" s="332"/>
    </row>
    <row r="9" spans="1:5" ht="29.25" customHeight="1" thickBot="1" x14ac:dyDescent="0.25">
      <c r="A9" s="317"/>
      <c r="B9" s="314" t="s">
        <v>62</v>
      </c>
      <c r="C9" s="315"/>
      <c r="D9" s="331"/>
      <c r="E9" s="332"/>
    </row>
    <row r="10" spans="1:5" ht="33.75" thickBot="1" x14ac:dyDescent="0.25">
      <c r="A10" s="317"/>
      <c r="B10" s="316"/>
      <c r="C10" s="316"/>
      <c r="D10" s="316"/>
      <c r="E10" s="316"/>
    </row>
    <row r="11" spans="1:5" ht="27" customHeight="1" thickBot="1" x14ac:dyDescent="0.25">
      <c r="A11" s="317"/>
      <c r="B11" s="333" t="s">
        <v>63</v>
      </c>
      <c r="C11" s="334"/>
      <c r="D11" s="334"/>
      <c r="E11" s="335"/>
    </row>
    <row r="12" spans="1:5" ht="33.75" thickBot="1" x14ac:dyDescent="0.25">
      <c r="A12" s="317"/>
      <c r="B12" s="316"/>
      <c r="C12" s="316"/>
      <c r="D12" s="316"/>
      <c r="E12" s="316"/>
    </row>
    <row r="13" spans="1:5" s="101" customFormat="1" ht="29.25" customHeight="1" x14ac:dyDescent="0.2">
      <c r="A13" s="317"/>
      <c r="B13" s="10" t="s">
        <v>77</v>
      </c>
      <c r="C13" s="11" t="s">
        <v>79</v>
      </c>
      <c r="D13" s="11" t="s">
        <v>78</v>
      </c>
      <c r="E13" s="12" t="s">
        <v>275</v>
      </c>
    </row>
    <row r="14" spans="1:5" ht="29.25" customHeight="1" x14ac:dyDescent="0.2">
      <c r="A14" s="317"/>
      <c r="B14" s="13">
        <v>1</v>
      </c>
      <c r="C14" s="14" t="s">
        <v>64</v>
      </c>
      <c r="D14" s="179"/>
      <c r="E14" s="180"/>
    </row>
    <row r="15" spans="1:5" ht="29.25" customHeight="1" x14ac:dyDescent="0.2">
      <c r="A15" s="317"/>
      <c r="B15" s="13">
        <v>2</v>
      </c>
      <c r="C15" s="14" t="s">
        <v>65</v>
      </c>
      <c r="D15" s="179"/>
      <c r="E15" s="180"/>
    </row>
    <row r="16" spans="1:5" ht="29.25" customHeight="1" x14ac:dyDescent="0.2">
      <c r="A16" s="317"/>
      <c r="B16" s="13">
        <v>3</v>
      </c>
      <c r="C16" s="14" t="s">
        <v>66</v>
      </c>
      <c r="D16" s="179"/>
      <c r="E16" s="180"/>
    </row>
    <row r="17" spans="1:5" ht="29.25" customHeight="1" x14ac:dyDescent="0.2">
      <c r="A17" s="317"/>
      <c r="B17" s="13">
        <v>4</v>
      </c>
      <c r="C17" s="14" t="s">
        <v>67</v>
      </c>
      <c r="D17" s="179"/>
      <c r="E17" s="180"/>
    </row>
    <row r="18" spans="1:5" ht="29.25" customHeight="1" thickBot="1" x14ac:dyDescent="0.25">
      <c r="A18" s="317"/>
      <c r="B18" s="15">
        <v>5</v>
      </c>
      <c r="C18" s="16" t="s">
        <v>68</v>
      </c>
      <c r="D18" s="177"/>
      <c r="E18" s="178"/>
    </row>
    <row r="19" spans="1:5" x14ac:dyDescent="0.2">
      <c r="A19" s="317"/>
      <c r="B19" s="319"/>
      <c r="C19" s="319"/>
      <c r="D19" s="319"/>
      <c r="E19" s="319"/>
    </row>
    <row r="20" spans="1:5" ht="41.25" customHeight="1" thickBot="1" x14ac:dyDescent="0.25">
      <c r="A20" s="317"/>
      <c r="C20" s="336" t="s">
        <v>69</v>
      </c>
      <c r="D20" s="336"/>
      <c r="E20" s="336"/>
    </row>
    <row r="21" spans="1:5" ht="117.75" customHeight="1" thickBot="1" x14ac:dyDescent="0.25">
      <c r="A21" s="317"/>
      <c r="B21" s="321"/>
      <c r="C21" s="322"/>
      <c r="D21" s="322"/>
      <c r="E21" s="323"/>
    </row>
    <row r="22" spans="1:5" ht="15" customHeight="1" thickBot="1" x14ac:dyDescent="0.25">
      <c r="A22" s="317"/>
      <c r="B22" s="316"/>
      <c r="C22" s="316"/>
      <c r="D22" s="316"/>
      <c r="E22" s="316"/>
    </row>
    <row r="23" spans="1:5" ht="27" customHeight="1" thickBot="1" x14ac:dyDescent="0.25">
      <c r="A23" s="317"/>
      <c r="B23" s="333" t="s">
        <v>70</v>
      </c>
      <c r="C23" s="334"/>
      <c r="D23" s="334"/>
      <c r="E23" s="335"/>
    </row>
    <row r="24" spans="1:5" ht="15" customHeight="1" thickBot="1" x14ac:dyDescent="0.25">
      <c r="A24" s="317"/>
      <c r="B24" s="316"/>
      <c r="C24" s="316"/>
      <c r="D24" s="316"/>
      <c r="E24" s="316"/>
    </row>
    <row r="25" spans="1:5" ht="29.25" customHeight="1" x14ac:dyDescent="0.2">
      <c r="A25" s="317"/>
      <c r="B25" s="10" t="s">
        <v>77</v>
      </c>
      <c r="C25" s="11" t="s">
        <v>79</v>
      </c>
      <c r="D25" s="11" t="s">
        <v>78</v>
      </c>
      <c r="E25" s="12" t="s">
        <v>275</v>
      </c>
    </row>
    <row r="26" spans="1:5" ht="29.25" customHeight="1" x14ac:dyDescent="0.2">
      <c r="A26" s="317"/>
      <c r="B26" s="13">
        <v>1</v>
      </c>
      <c r="C26" s="14" t="s">
        <v>71</v>
      </c>
      <c r="D26" s="179"/>
      <c r="E26" s="180"/>
    </row>
    <row r="27" spans="1:5" ht="29.25" customHeight="1" x14ac:dyDescent="0.2">
      <c r="A27" s="317"/>
      <c r="B27" s="13">
        <v>2</v>
      </c>
      <c r="C27" s="14" t="s">
        <v>72</v>
      </c>
      <c r="D27" s="179"/>
      <c r="E27" s="180"/>
    </row>
    <row r="28" spans="1:5" ht="29.25" customHeight="1" x14ac:dyDescent="0.2">
      <c r="A28" s="317"/>
      <c r="B28" s="13">
        <v>3</v>
      </c>
      <c r="C28" s="14" t="s">
        <v>73</v>
      </c>
      <c r="D28" s="179"/>
      <c r="E28" s="180"/>
    </row>
    <row r="29" spans="1:5" ht="29.25" customHeight="1" thickBot="1" x14ac:dyDescent="0.25">
      <c r="A29" s="317"/>
      <c r="B29" s="15">
        <v>4</v>
      </c>
      <c r="C29" s="16" t="s">
        <v>74</v>
      </c>
      <c r="D29" s="177"/>
      <c r="E29" s="178"/>
    </row>
    <row r="30" spans="1:5" x14ac:dyDescent="0.2">
      <c r="A30" s="317"/>
      <c r="B30" s="319"/>
      <c r="C30" s="319"/>
      <c r="D30" s="319"/>
      <c r="E30" s="319"/>
    </row>
    <row r="31" spans="1:5" ht="41.25" customHeight="1" thickBot="1" x14ac:dyDescent="0.25">
      <c r="A31" s="317"/>
      <c r="C31" s="311" t="s">
        <v>75</v>
      </c>
      <c r="D31" s="311"/>
      <c r="E31" s="311"/>
    </row>
    <row r="32" spans="1:5" ht="117.75" customHeight="1" thickBot="1" x14ac:dyDescent="0.25">
      <c r="A32" s="317"/>
      <c r="B32" s="321"/>
      <c r="C32" s="322"/>
      <c r="D32" s="322"/>
      <c r="E32" s="323"/>
    </row>
    <row r="33" spans="1:5" ht="18" customHeight="1" x14ac:dyDescent="0.2">
      <c r="A33" s="317"/>
      <c r="B33" s="319"/>
      <c r="C33" s="319"/>
      <c r="D33" s="319"/>
      <c r="E33" s="319"/>
    </row>
    <row r="34" spans="1:5" ht="41.25" customHeight="1" thickBot="1" x14ac:dyDescent="0.25">
      <c r="A34" s="317"/>
      <c r="B34" s="9"/>
      <c r="C34" s="311" t="s">
        <v>76</v>
      </c>
      <c r="D34" s="311"/>
      <c r="E34" s="311"/>
    </row>
    <row r="35" spans="1:5" ht="117.75" customHeight="1" thickBot="1" x14ac:dyDescent="0.25">
      <c r="A35" s="317"/>
      <c r="B35" s="326"/>
      <c r="C35" s="327"/>
      <c r="D35" s="327"/>
      <c r="E35" s="328"/>
    </row>
    <row r="36" spans="1:5" x14ac:dyDescent="0.2">
      <c r="A36" s="317"/>
      <c r="B36" s="318" t="s">
        <v>722</v>
      </c>
      <c r="C36" s="318"/>
      <c r="D36" s="318"/>
      <c r="E36" s="318"/>
    </row>
    <row r="37" spans="1:5" ht="33" customHeight="1" x14ac:dyDescent="0.2">
      <c r="A37" s="317"/>
      <c r="B37" s="320" t="s">
        <v>723</v>
      </c>
      <c r="C37" s="320"/>
      <c r="D37" s="320"/>
      <c r="E37" s="22" t="s">
        <v>80</v>
      </c>
    </row>
    <row r="38" spans="1:5" hidden="1" x14ac:dyDescent="0.2">
      <c r="B38" s="9"/>
      <c r="D38" s="17"/>
    </row>
    <row r="39" spans="1:5" x14ac:dyDescent="0.2"/>
    <row r="40" spans="1:5" x14ac:dyDescent="0.2"/>
  </sheetData>
  <sheetProtection password="FD46" sheet="1" objects="1" scenarios="1" selectLockedCells="1"/>
  <mergeCells count="31">
    <mergeCell ref="B1:E1"/>
    <mergeCell ref="B2:E2"/>
    <mergeCell ref="D7:E7"/>
    <mergeCell ref="B7:C7"/>
    <mergeCell ref="D8:E8"/>
    <mergeCell ref="B3:E3"/>
    <mergeCell ref="B8:C8"/>
    <mergeCell ref="B5:C5"/>
    <mergeCell ref="D9:E9"/>
    <mergeCell ref="B23:E23"/>
    <mergeCell ref="C20:E20"/>
    <mergeCell ref="C31:E31"/>
    <mergeCell ref="B21:E21"/>
    <mergeCell ref="B11:E11"/>
    <mergeCell ref="B10:E10"/>
    <mergeCell ref="C34:E34"/>
    <mergeCell ref="B6:C6"/>
    <mergeCell ref="B9:C9"/>
    <mergeCell ref="B12:E12"/>
    <mergeCell ref="A1:A37"/>
    <mergeCell ref="B36:E36"/>
    <mergeCell ref="B33:E33"/>
    <mergeCell ref="B30:E30"/>
    <mergeCell ref="B22:E22"/>
    <mergeCell ref="B19:E19"/>
    <mergeCell ref="B37:D37"/>
    <mergeCell ref="B32:E32"/>
    <mergeCell ref="B24:E24"/>
    <mergeCell ref="D6:E6"/>
    <mergeCell ref="B35:E35"/>
    <mergeCell ref="D5:E5"/>
  </mergeCells>
  <phoneticPr fontId="5"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Emad Eldin mohamed zedaan</cp:lastModifiedBy>
  <cp:lastPrinted>2018-06-26T12:31:39Z</cp:lastPrinted>
  <dcterms:created xsi:type="dcterms:W3CDTF">2012-12-17T14:21:18Z</dcterms:created>
  <dcterms:modified xsi:type="dcterms:W3CDTF">2018-06-28T12:53:49Z</dcterms:modified>
</cp:coreProperties>
</file>